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740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'Лист1'!$A$1:$F$65</definedName>
  </definedNames>
  <calcPr fullCalcOnLoad="1"/>
</workbook>
</file>

<file path=xl/sharedStrings.xml><?xml version="1.0" encoding="utf-8"?>
<sst xmlns="http://schemas.openxmlformats.org/spreadsheetml/2006/main" count="177" uniqueCount="153">
  <si>
    <t>Код статьи</t>
  </si>
  <si>
    <t>Вид расхода</t>
  </si>
  <si>
    <t>212/400</t>
  </si>
  <si>
    <t>340/340</t>
  </si>
  <si>
    <t>340/350</t>
  </si>
  <si>
    <t>Суточные</t>
  </si>
  <si>
    <t>подписка</t>
  </si>
  <si>
    <r>
      <t>Утверждена в сумме ____</t>
    </r>
    <r>
      <rPr>
        <b/>
        <sz val="12"/>
        <rFont val="Arial"/>
        <family val="2"/>
      </rPr>
      <t>9 571 000=</t>
    </r>
    <r>
      <rPr>
        <sz val="12"/>
        <rFont val="Arial"/>
        <family val="2"/>
      </rPr>
      <t>___________________________________</t>
    </r>
  </si>
  <si>
    <t xml:space="preserve">Девять  миллионов   пятьсот     семьдесят  одна  тысяча  рублей   </t>
  </si>
  <si>
    <t>(сумма прописью и цифрами)</t>
  </si>
  <si>
    <r>
      <t xml:space="preserve">в том числе фонд заработной платы (фонд оплаты труда)   </t>
    </r>
    <r>
      <rPr>
        <b/>
        <sz val="12"/>
        <rFont val="Arial"/>
        <family val="2"/>
      </rPr>
      <t>5 480 000=</t>
    </r>
  </si>
  <si>
    <t>Пять  миллионов  четыреста  восемьдесят  тысяч  рублей</t>
  </si>
  <si>
    <t>Руководитель учреждения ____________________________________________</t>
  </si>
  <si>
    <r>
      <t xml:space="preserve">  </t>
    </r>
    <r>
      <rPr>
        <b/>
        <sz val="12"/>
        <rFont val="Arial"/>
        <family val="2"/>
      </rPr>
      <t xml:space="preserve">    Воробьева Н.А.</t>
    </r>
  </si>
  <si>
    <t>(подпись)</t>
  </si>
  <si>
    <t>(дата)</t>
  </si>
  <si>
    <t>СМЕТА ДОХОДОВ И РАСХОДОВ</t>
  </si>
  <si>
    <t>Учреждение</t>
  </si>
  <si>
    <t>МУ "Централизованная бухгалтерия образовательных учреждений"</t>
  </si>
  <si>
    <t>Адрес</t>
  </si>
  <si>
    <t>г.Подпорожье, пр.Ленина, дом 1</t>
  </si>
  <si>
    <t>Периодичность: годовая</t>
  </si>
  <si>
    <t>Бюджет</t>
  </si>
  <si>
    <t>муниципальный</t>
  </si>
  <si>
    <t>Раздел, подраздел</t>
  </si>
  <si>
    <t>О709</t>
  </si>
  <si>
    <t>Целевая статья</t>
  </si>
  <si>
    <t>001</t>
  </si>
  <si>
    <t>Единица измерения: рублей</t>
  </si>
  <si>
    <t>Экономическая классификация расходов</t>
  </si>
  <si>
    <t>Исчислено учреждением</t>
  </si>
  <si>
    <t>УТВЕРЖДЕНО</t>
  </si>
  <si>
    <t>Наименование статьи</t>
  </si>
  <si>
    <t>Код</t>
  </si>
  <si>
    <t>Всего</t>
  </si>
  <si>
    <t>в том числе по кварталам</t>
  </si>
  <si>
    <t>Подстатьи</t>
  </si>
  <si>
    <t>Строки</t>
  </si>
  <si>
    <t>I</t>
  </si>
  <si>
    <t>II</t>
  </si>
  <si>
    <t>III</t>
  </si>
  <si>
    <t>IY</t>
  </si>
  <si>
    <t>Оплата труда и начисления на оплату труда</t>
  </si>
  <si>
    <t>Заработная плата</t>
  </si>
  <si>
    <t>Прочие выплаты</t>
  </si>
  <si>
    <t>В том числе</t>
  </si>
  <si>
    <t>Книгоиздательская продукция</t>
  </si>
  <si>
    <t>Начисления на оплату труда (26,2%)</t>
  </si>
  <si>
    <t>Приобретение услуг</t>
  </si>
  <si>
    <t>Услуги связи</t>
  </si>
  <si>
    <t>Транспортные услуги</t>
  </si>
  <si>
    <t>Проезд (командировки)</t>
  </si>
  <si>
    <t>Найм транспортных средств</t>
  </si>
  <si>
    <t>Коммунальные услуги</t>
  </si>
  <si>
    <t>Электроотопление</t>
  </si>
  <si>
    <t>Отопление (газ, мазут)</t>
  </si>
  <si>
    <t>223/720</t>
  </si>
  <si>
    <t>Электроэнергия</t>
  </si>
  <si>
    <t>223/730</t>
  </si>
  <si>
    <t>Вода, стоки</t>
  </si>
  <si>
    <t>Арендная плата за пользование имуществом</t>
  </si>
  <si>
    <t>Услуги по содержанию имущества</t>
  </si>
  <si>
    <t>Вывоз мусора</t>
  </si>
  <si>
    <t>Прочие услуги</t>
  </si>
  <si>
    <t>Нештатная зарплата с начислениями</t>
  </si>
  <si>
    <t>Страхование автотранспорта</t>
  </si>
  <si>
    <t>договора</t>
  </si>
  <si>
    <t>Социальное обеспечение</t>
  </si>
  <si>
    <t>Пособия по социальной помощи населению (опекуны, приемная семья)</t>
  </si>
  <si>
    <t>Прочие расходы</t>
  </si>
  <si>
    <t>Поступление нефинансовых активов</t>
  </si>
  <si>
    <t>Увеличение стоимости основных средств</t>
  </si>
  <si>
    <t>Оплата приобретения основных ср-в</t>
  </si>
  <si>
    <t>Увеличение стоимости материальных запасов</t>
  </si>
  <si>
    <t>мягкий  иневнтарь</t>
  </si>
  <si>
    <t>Приобретение продуктов питания</t>
  </si>
  <si>
    <t>Оплата предметов для текущих хоз. целей</t>
  </si>
  <si>
    <t>Медикаменты</t>
  </si>
  <si>
    <t>Оплата горюче-смазочных материалов</t>
  </si>
  <si>
    <t>Приобретение запчастей к автотрансп.</t>
  </si>
  <si>
    <t>Дрова</t>
  </si>
  <si>
    <t>ИТОГО РАСХОДОВ</t>
  </si>
  <si>
    <t>Руководитель ____________________________  Воробьева Н.А.</t>
  </si>
  <si>
    <t>Главный    бухгалтер ___________________   Лобанова Е.Г.</t>
  </si>
  <si>
    <t xml:space="preserve">                                                             </t>
  </si>
  <si>
    <t>Зам.гл.бухгалтера  по  эконом.службе</t>
  </si>
  <si>
    <t>________________________________   Рыбакова Н.Б.</t>
  </si>
  <si>
    <t>на 2011 год</t>
  </si>
  <si>
    <t xml:space="preserve">         28 декабря 2009 года</t>
  </si>
  <si>
    <t>УТВЕРЖДАЮ</t>
  </si>
  <si>
    <t>председатель комитета образования</t>
  </si>
  <si>
    <t>13 января 2012 года</t>
  </si>
  <si>
    <t>Наименование расходов</t>
  </si>
  <si>
    <t>источник финансирования</t>
  </si>
  <si>
    <t>Оплата труда и начисления на выплаты по  
оплате труда, всего</t>
  </si>
  <si>
    <t xml:space="preserve">из них:                               </t>
  </si>
  <si>
    <t xml:space="preserve">Заработная плата                         </t>
  </si>
  <si>
    <t xml:space="preserve">Начисления на выплаты по оплате труда </t>
  </si>
  <si>
    <t xml:space="preserve">Оплата работ, услуг, всего               </t>
  </si>
  <si>
    <t xml:space="preserve">Поступление нефинансовых активов, всего </t>
  </si>
  <si>
    <t xml:space="preserve">Увеличение стоимости основных средств    </t>
  </si>
  <si>
    <t>X</t>
  </si>
  <si>
    <t xml:space="preserve">федеральный </t>
  </si>
  <si>
    <t xml:space="preserve">областной </t>
  </si>
  <si>
    <t>муниципал.</t>
  </si>
  <si>
    <t>внебюджет</t>
  </si>
  <si>
    <t>УТВЕРЖДЕНО на 2012 год (руб)</t>
  </si>
  <si>
    <t xml:space="preserve">Прочие выплаты       (книгоиздательская продукция)                    </t>
  </si>
  <si>
    <t xml:space="preserve">Прочие выплаты       (суточные)                    </t>
  </si>
  <si>
    <t xml:space="preserve">Услуги связи     -телефон                        </t>
  </si>
  <si>
    <t xml:space="preserve">Услуги связи     -переговоры                       </t>
  </si>
  <si>
    <t xml:space="preserve">Услуги связи     -интернет                      </t>
  </si>
  <si>
    <t xml:space="preserve">Коммунальные услуги   - освещение                   </t>
  </si>
  <si>
    <t xml:space="preserve">Коммунальные услуги           - отопление             </t>
  </si>
  <si>
    <t xml:space="preserve">Коммунальные услуги     - водоснабжение                 </t>
  </si>
  <si>
    <t>Работы, услуги по содержанию имущества- обслуживание АПС</t>
  </si>
  <si>
    <t>Работы, услуги по содержанию имущества- передача сигнала ЦАСПИ</t>
  </si>
  <si>
    <t>Работы, услуги по содержанию имущества - вывоз мусора</t>
  </si>
  <si>
    <t>Работы, услуги по содержанию имущества - ремонт, ревизия УУТЭ</t>
  </si>
  <si>
    <t>Работы, услуги по содержанию имущества - прочие услуги</t>
  </si>
  <si>
    <t xml:space="preserve">Прочие работы, услуги      - обучение ПБ и ДПД               </t>
  </si>
  <si>
    <t xml:space="preserve">Прочие работы, услуги    - страхование ГОЮЛ                </t>
  </si>
  <si>
    <t xml:space="preserve">Прочие работы, услуги   - подготовка к учебному году                 </t>
  </si>
  <si>
    <t xml:space="preserve">Прочие работы, услуги     -подписка               </t>
  </si>
  <si>
    <t xml:space="preserve">Прочие работы, услуги   -медосмотр                 </t>
  </si>
  <si>
    <t xml:space="preserve">Прочие работы, услуги   -прочие услуги               </t>
  </si>
  <si>
    <t xml:space="preserve">Прочие расходы   -оплата госпошлины                    </t>
  </si>
  <si>
    <t>Увеличение стоимости материальных запасов - мягкий инвентарь</t>
  </si>
  <si>
    <t>Увеличение стоимости материальных запасов-подготовка к учебному году</t>
  </si>
  <si>
    <t>Увеличение стоимости материальных запасов -прочее</t>
  </si>
  <si>
    <t>ВСЕГО</t>
  </si>
  <si>
    <t xml:space="preserve">                             Воробьева Н.А.</t>
  </si>
  <si>
    <t>Руководитель   учреждения</t>
  </si>
  <si>
    <t>Исполнитель: зам.директора по экономике МКУ "ЦБ ОУ Подпорожского района"          Рыбакова Н.Б.</t>
  </si>
  <si>
    <t xml:space="preserve">ПРИЛОЖЕНИЕ к расходам, утвержденным </t>
  </si>
  <si>
    <t>ИТОГО общее финансирование</t>
  </si>
  <si>
    <t>ПЛАНОМ ФИНАНСОВО-ХОЗЯЙСТВЕННОЙ ДЕЯТЕЛЬНОСТИ, на 2012 год</t>
  </si>
  <si>
    <t xml:space="preserve">Увеличение стоимости основных средств  - учебники  </t>
  </si>
  <si>
    <t xml:space="preserve">Социальное обеспечение, всего </t>
  </si>
  <si>
    <t>Пособия по социальной помощи населению- питание обучающихся</t>
  </si>
  <si>
    <t xml:space="preserve">Транспортные услуги   - командировки                   </t>
  </si>
  <si>
    <t>Работы, услуги по содержанию имущества- обслуживание видеонаблюдения</t>
  </si>
  <si>
    <t>Работы, услуги по содержанию имущества- техобслуживание за автобус</t>
  </si>
  <si>
    <t>Работы, услуги по содержанию имущества - ремонт транспорта</t>
  </si>
  <si>
    <t>Увеличение стоимости материальных запасов-оплата ГСМ</t>
  </si>
  <si>
    <t>Увеличение стоимости материальных запасов- приобретение запчастей для автобуса</t>
  </si>
  <si>
    <t>оплата за классное руководство</t>
  </si>
  <si>
    <t>начисления на классное руководство</t>
  </si>
  <si>
    <t>ДЦП "Приоритетные направления развития образования ЛО на 2011-2015 годы" (1.3.1. Приобретение  современного компьютерного, учебно-лабораторного оборудования, пособий, материалов и предметов учебного инвентаря для муниципальных общеобразовательных учреждений, внедряющих ФГОС начального, основного, среднего (полного) общего образования)</t>
  </si>
  <si>
    <t>МБОУ «Вознесенская СОШ № 7»</t>
  </si>
  <si>
    <t>Грязнова Т.С.</t>
  </si>
  <si>
    <t xml:space="preserve">Прочие работы, услуги    -организация питания             </t>
  </si>
  <si>
    <t xml:space="preserve">Прочие работы, услуги   - поверка УУТЭ          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</si>
</sst>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3">
    <font>
      <sz val="12"/>
      <color indexed="8"/>
      <name val="Times New Roman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indexed="56"/>
      <name val="Arial"/>
      <family val="2"/>
    </font>
    <font>
      <b/>
      <sz val="12"/>
      <color indexed="56"/>
      <name val="Arial"/>
      <family val="2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6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3" fontId="24" fillId="0" borderId="17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22" borderId="11" xfId="0" applyFont="1" applyFill="1" applyBorder="1" applyAlignment="1">
      <alignment horizontal="center"/>
    </xf>
    <xf numFmtId="0" fontId="3" fillId="22" borderId="11" xfId="0" applyFont="1" applyFill="1" applyBorder="1" applyAlignment="1">
      <alignment horizontal="center"/>
    </xf>
    <xf numFmtId="3" fontId="1" fillId="22" borderId="11" xfId="0" applyNumberFormat="1" applyFont="1" applyFill="1" applyBorder="1" applyAlignment="1">
      <alignment/>
    </xf>
    <xf numFmtId="3" fontId="1" fillId="22" borderId="12" xfId="0" applyNumberFormat="1" applyFont="1" applyFill="1" applyBorder="1" applyAlignment="1">
      <alignment/>
    </xf>
    <xf numFmtId="0" fontId="3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24" fillId="0" borderId="11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3" fontId="24" fillId="0" borderId="19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22" borderId="19" xfId="0" applyNumberFormat="1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3" fontId="1" fillId="0" borderId="21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3" fontId="25" fillId="0" borderId="15" xfId="0" applyNumberFormat="1" applyFont="1" applyBorder="1" applyAlignment="1">
      <alignment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1" fillId="22" borderId="23" xfId="0" applyFont="1" applyFill="1" applyBorder="1" applyAlignment="1">
      <alignment horizontal="center"/>
    </xf>
    <xf numFmtId="0" fontId="3" fillId="22" borderId="23" xfId="0" applyFont="1" applyFill="1" applyBorder="1" applyAlignment="1">
      <alignment horizontal="center"/>
    </xf>
    <xf numFmtId="3" fontId="1" fillId="22" borderId="23" xfId="0" applyNumberFormat="1" applyFont="1" applyFill="1" applyBorder="1" applyAlignment="1">
      <alignment/>
    </xf>
    <xf numFmtId="3" fontId="1" fillId="22" borderId="24" xfId="0" applyNumberFormat="1" applyFont="1" applyFill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25" xfId="0" applyFont="1" applyBorder="1" applyAlignment="1">
      <alignment horizontal="center"/>
    </xf>
    <xf numFmtId="3" fontId="2" fillId="0" borderId="26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6" fillId="21" borderId="11" xfId="0" applyFont="1" applyFill="1" applyBorder="1" applyAlignment="1">
      <alignment horizontal="center" vertical="center" wrapText="1"/>
    </xf>
    <xf numFmtId="3" fontId="26" fillId="21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left" vertical="center"/>
    </xf>
    <xf numFmtId="3" fontId="0" fillId="0" borderId="0" xfId="0" applyNumberFormat="1" applyFont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22" borderId="11" xfId="0" applyFont="1" applyFill="1" applyBorder="1" applyAlignment="1">
      <alignment horizontal="center" vertical="center" wrapText="1"/>
    </xf>
    <xf numFmtId="0" fontId="0" fillId="22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7" fillId="24" borderId="11" xfId="0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center" vertical="center" wrapText="1"/>
    </xf>
    <xf numFmtId="3" fontId="28" fillId="24" borderId="11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0" fillId="24" borderId="0" xfId="0" applyFont="1" applyFill="1" applyAlignment="1">
      <alignment/>
    </xf>
    <xf numFmtId="0" fontId="28" fillId="22" borderId="11" xfId="0" applyFont="1" applyFill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 wrapText="1"/>
    </xf>
    <xf numFmtId="3" fontId="29" fillId="22" borderId="11" xfId="0" applyNumberFormat="1" applyFont="1" applyFill="1" applyBorder="1" applyAlignment="1">
      <alignment horizontal="center" vertical="center"/>
    </xf>
    <xf numFmtId="3" fontId="29" fillId="22" borderId="1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/>
    </xf>
    <xf numFmtId="3" fontId="30" fillId="0" borderId="11" xfId="0" applyNumberFormat="1" applyFont="1" applyBorder="1" applyAlignment="1">
      <alignment horizontal="center" vertical="center" wrapText="1"/>
    </xf>
    <xf numFmtId="3" fontId="30" fillId="0" borderId="11" xfId="0" applyNumberFormat="1" applyFont="1" applyFill="1" applyBorder="1" applyAlignment="1">
      <alignment horizontal="center" vertical="center" wrapText="1"/>
    </xf>
    <xf numFmtId="3" fontId="30" fillId="0" borderId="11" xfId="0" applyNumberFormat="1" applyFont="1" applyBorder="1" applyAlignment="1">
      <alignment horizontal="center" vertical="center"/>
    </xf>
    <xf numFmtId="0" fontId="0" fillId="22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3" fontId="31" fillId="24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30" fillId="24" borderId="11" xfId="0" applyNumberFormat="1" applyFont="1" applyFill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27" xfId="0" applyFont="1" applyBorder="1" applyAlignment="1">
      <alignment horizontal="center"/>
    </xf>
    <xf numFmtId="0" fontId="27" fillId="24" borderId="28" xfId="0" applyFont="1" applyFill="1" applyBorder="1" applyAlignment="1">
      <alignment horizontal="center" vertical="center" wrapText="1"/>
    </xf>
    <xf numFmtId="0" fontId="27" fillId="24" borderId="29" xfId="0" applyFont="1" applyFill="1" applyBorder="1" applyAlignment="1">
      <alignment horizontal="center" vertical="center" wrapText="1"/>
    </xf>
    <xf numFmtId="0" fontId="27" fillId="24" borderId="30" xfId="0" applyFont="1" applyFill="1" applyBorder="1" applyAlignment="1">
      <alignment horizontal="center" vertical="center" wrapText="1"/>
    </xf>
    <xf numFmtId="0" fontId="26" fillId="21" borderId="28" xfId="0" applyFont="1" applyFill="1" applyBorder="1" applyAlignment="1">
      <alignment horizontal="center" vertical="center" wrapText="1"/>
    </xf>
    <xf numFmtId="0" fontId="26" fillId="21" borderId="29" xfId="0" applyFont="1" applyFill="1" applyBorder="1" applyAlignment="1">
      <alignment horizontal="center" vertical="center" wrapText="1"/>
    </xf>
    <xf numFmtId="0" fontId="26" fillId="21" borderId="3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2" fillId="0" borderId="31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1" fillId="0" borderId="1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6" fillId="0" borderId="15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17" xfId="0" applyFont="1" applyBorder="1" applyAlignment="1">
      <alignment/>
    </xf>
    <xf numFmtId="0" fontId="3" fillId="22" borderId="32" xfId="0" applyFont="1" applyFill="1" applyBorder="1" applyAlignment="1">
      <alignment/>
    </xf>
    <xf numFmtId="0" fontId="3" fillId="22" borderId="11" xfId="0" applyFont="1" applyFill="1" applyBorder="1" applyAlignment="1">
      <alignment/>
    </xf>
    <xf numFmtId="0" fontId="3" fillId="0" borderId="3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36" xfId="0" applyFont="1" applyBorder="1" applyAlignment="1">
      <alignment horizontal="center" vertical="center" wrapText="1"/>
    </xf>
    <xf numFmtId="0" fontId="3" fillId="0" borderId="32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wrapText="1"/>
    </xf>
    <xf numFmtId="0" fontId="3" fillId="0" borderId="42" xfId="0" applyFont="1" applyBorder="1" applyAlignment="1">
      <alignment wrapText="1"/>
    </xf>
    <xf numFmtId="0" fontId="3" fillId="0" borderId="43" xfId="0" applyFont="1" applyBorder="1" applyAlignment="1">
      <alignment wrapText="1"/>
    </xf>
    <xf numFmtId="0" fontId="6" fillId="0" borderId="44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46" xfId="0" applyFont="1" applyBorder="1" applyAlignment="1">
      <alignment/>
    </xf>
    <xf numFmtId="3" fontId="1" fillId="0" borderId="23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 vertical="center"/>
    </xf>
    <xf numFmtId="3" fontId="0" fillId="0" borderId="17" xfId="0" applyNumberFormat="1" applyBorder="1" applyAlignment="1">
      <alignment vertic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3" fillId="22" borderId="47" xfId="0" applyFont="1" applyFill="1" applyBorder="1" applyAlignment="1">
      <alignment/>
    </xf>
    <xf numFmtId="0" fontId="3" fillId="22" borderId="48" xfId="0" applyFont="1" applyFill="1" applyBorder="1" applyAlignment="1">
      <alignment/>
    </xf>
    <xf numFmtId="0" fontId="3" fillId="22" borderId="49" xfId="0" applyFont="1" applyFill="1" applyBorder="1" applyAlignment="1">
      <alignment/>
    </xf>
    <xf numFmtId="0" fontId="3" fillId="0" borderId="28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SheetLayoutView="85" zoomScalePageLayoutView="0" workbookViewId="0" topLeftCell="A1">
      <selection activeCell="A59" sqref="A59:IV59"/>
    </sheetView>
  </sheetViews>
  <sheetFormatPr defaultColWidth="9.00390625" defaultRowHeight="15.75"/>
  <cols>
    <col min="1" max="1" width="41.625" style="1" customWidth="1"/>
    <col min="2" max="2" width="10.375" style="2" customWidth="1"/>
    <col min="3" max="3" width="10.25390625" style="3" customWidth="1"/>
    <col min="4" max="4" width="11.375" style="3" customWidth="1"/>
    <col min="5" max="5" width="11.625" style="0" customWidth="1"/>
    <col min="6" max="6" width="10.375" style="0" bestFit="1" customWidth="1"/>
  </cols>
  <sheetData>
    <row r="1" ht="15.75">
      <c r="D1" s="75" t="s">
        <v>89</v>
      </c>
    </row>
    <row r="2" ht="15.75">
      <c r="D2" s="75" t="s">
        <v>90</v>
      </c>
    </row>
    <row r="3" ht="15.75">
      <c r="D3" s="75" t="s">
        <v>131</v>
      </c>
    </row>
    <row r="4" ht="15.75">
      <c r="D4" s="75" t="s">
        <v>91</v>
      </c>
    </row>
    <row r="5" ht="15.75">
      <c r="D5" s="76"/>
    </row>
    <row r="6" spans="1:6" ht="15.75">
      <c r="A6" s="109" t="s">
        <v>134</v>
      </c>
      <c r="B6" s="109"/>
      <c r="C6" s="109"/>
      <c r="D6" s="109"/>
      <c r="E6" s="109"/>
      <c r="F6" s="109"/>
    </row>
    <row r="7" spans="1:6" ht="15.75">
      <c r="A7" s="109" t="s">
        <v>136</v>
      </c>
      <c r="B7" s="109"/>
      <c r="C7" s="109"/>
      <c r="D7" s="109"/>
      <c r="E7" s="109"/>
      <c r="F7" s="109"/>
    </row>
    <row r="8" spans="1:6" ht="24" customHeight="1">
      <c r="A8" s="110" t="s">
        <v>149</v>
      </c>
      <c r="B8" s="111"/>
      <c r="C8" s="111"/>
      <c r="D8" s="111"/>
      <c r="E8" s="111"/>
      <c r="F8" s="111"/>
    </row>
    <row r="9" spans="1:6" ht="37.5" customHeight="1">
      <c r="A9" s="71" t="s">
        <v>92</v>
      </c>
      <c r="B9" s="71" t="s">
        <v>0</v>
      </c>
      <c r="C9" s="106" t="s">
        <v>106</v>
      </c>
      <c r="D9" s="107"/>
      <c r="E9" s="107"/>
      <c r="F9" s="108"/>
    </row>
    <row r="10" spans="1:6" ht="18.75" customHeight="1" hidden="1">
      <c r="A10" s="71"/>
      <c r="B10" s="71"/>
      <c r="C10" s="71"/>
      <c r="D10" s="71"/>
      <c r="E10" s="71"/>
      <c r="F10" s="72"/>
    </row>
    <row r="11" spans="1:6" s="85" customFormat="1" ht="18.75" customHeight="1">
      <c r="A11" s="82"/>
      <c r="B11" s="81"/>
      <c r="C11" s="103" t="s">
        <v>93</v>
      </c>
      <c r="D11" s="104"/>
      <c r="E11" s="104"/>
      <c r="F11" s="105"/>
    </row>
    <row r="12" spans="1:6" s="84" customFormat="1" ht="18.75" customHeight="1">
      <c r="A12" s="82"/>
      <c r="B12" s="82"/>
      <c r="C12" s="82" t="s">
        <v>102</v>
      </c>
      <c r="D12" s="82" t="s">
        <v>103</v>
      </c>
      <c r="E12" s="83" t="s">
        <v>104</v>
      </c>
      <c r="F12" s="83" t="s">
        <v>105</v>
      </c>
    </row>
    <row r="13" spans="1:6" ht="16.5" customHeight="1">
      <c r="A13" s="86" t="s">
        <v>94</v>
      </c>
      <c r="B13" s="79">
        <v>210</v>
      </c>
      <c r="C13" s="88">
        <f>SUM(C15:C20)</f>
        <v>47400</v>
      </c>
      <c r="D13" s="88">
        <f>SUM(D15:D20)</f>
        <v>9895500</v>
      </c>
      <c r="E13" s="88">
        <f>SUM(E15:E20)</f>
        <v>2500</v>
      </c>
      <c r="F13" s="88">
        <f>SUM(F15:F20)</f>
        <v>0</v>
      </c>
    </row>
    <row r="14" spans="1:6" ht="15" customHeight="1">
      <c r="A14" s="87" t="s">
        <v>95</v>
      </c>
      <c r="B14" s="77"/>
      <c r="C14" s="91"/>
      <c r="D14" s="92"/>
      <c r="E14" s="92"/>
      <c r="F14" s="92"/>
    </row>
    <row r="15" spans="1:6" ht="17.25" customHeight="1">
      <c r="A15" s="87" t="s">
        <v>96</v>
      </c>
      <c r="B15" s="77">
        <v>211</v>
      </c>
      <c r="C15" s="91"/>
      <c r="D15" s="91">
        <v>7417800</v>
      </c>
      <c r="E15" s="91"/>
      <c r="F15" s="91"/>
    </row>
    <row r="16" spans="1:6" ht="17.25" customHeight="1">
      <c r="A16" s="87" t="s">
        <v>146</v>
      </c>
      <c r="B16" s="77">
        <v>211</v>
      </c>
      <c r="C16" s="91">
        <v>36500</v>
      </c>
      <c r="D16" s="91">
        <v>165300</v>
      </c>
      <c r="E16" s="91"/>
      <c r="F16" s="91"/>
    </row>
    <row r="17" spans="1:6" ht="17.25" customHeight="1">
      <c r="A17" s="87" t="s">
        <v>107</v>
      </c>
      <c r="B17" s="77">
        <v>212</v>
      </c>
      <c r="C17" s="91"/>
      <c r="D17" s="91">
        <v>37400</v>
      </c>
      <c r="E17" s="91"/>
      <c r="F17" s="91"/>
    </row>
    <row r="18" spans="1:6" ht="17.25" customHeight="1">
      <c r="A18" s="87" t="s">
        <v>108</v>
      </c>
      <c r="B18" s="77">
        <v>212</v>
      </c>
      <c r="C18" s="91"/>
      <c r="D18" s="91"/>
      <c r="E18" s="91">
        <v>2500</v>
      </c>
      <c r="F18" s="91"/>
    </row>
    <row r="19" spans="1:6" ht="17.25" customHeight="1">
      <c r="A19" s="87" t="s">
        <v>97</v>
      </c>
      <c r="B19" s="80">
        <v>213</v>
      </c>
      <c r="C19" s="93"/>
      <c r="D19" s="92">
        <v>2225300</v>
      </c>
      <c r="E19" s="92"/>
      <c r="F19" s="92"/>
    </row>
    <row r="20" spans="1:6" ht="20.25" customHeight="1">
      <c r="A20" s="87" t="s">
        <v>147</v>
      </c>
      <c r="B20" s="80">
        <v>213</v>
      </c>
      <c r="C20" s="93">
        <v>10900</v>
      </c>
      <c r="D20" s="92">
        <v>49700</v>
      </c>
      <c r="E20" s="92"/>
      <c r="F20" s="92"/>
    </row>
    <row r="21" spans="1:6" ht="18.75" customHeight="1">
      <c r="A21" s="86" t="s">
        <v>98</v>
      </c>
      <c r="B21" s="78">
        <v>220</v>
      </c>
      <c r="C21" s="89">
        <f>SUM(C23:C45)</f>
        <v>0</v>
      </c>
      <c r="D21" s="89">
        <f>SUM(D23:D45)</f>
        <v>1294800</v>
      </c>
      <c r="E21" s="89">
        <f>SUM(E23:E45)</f>
        <v>2997150</v>
      </c>
      <c r="F21" s="89">
        <f>SUM(F23:F45)</f>
        <v>40000</v>
      </c>
    </row>
    <row r="22" spans="1:6" ht="18.75" customHeight="1">
      <c r="A22" s="87" t="s">
        <v>95</v>
      </c>
      <c r="B22" s="77"/>
      <c r="C22" s="91"/>
      <c r="D22" s="92"/>
      <c r="E22" s="92"/>
      <c r="F22" s="92"/>
    </row>
    <row r="23" spans="1:6" ht="18.75" customHeight="1">
      <c r="A23" s="87" t="s">
        <v>109</v>
      </c>
      <c r="B23" s="77">
        <v>221</v>
      </c>
      <c r="C23" s="91"/>
      <c r="D23" s="92"/>
      <c r="E23" s="92">
        <v>14300</v>
      </c>
      <c r="F23" s="92"/>
    </row>
    <row r="24" spans="1:6" ht="18.75" customHeight="1">
      <c r="A24" s="87" t="s">
        <v>110</v>
      </c>
      <c r="B24" s="77">
        <v>221</v>
      </c>
      <c r="C24" s="91"/>
      <c r="D24" s="92"/>
      <c r="E24" s="92">
        <v>2000</v>
      </c>
      <c r="F24" s="92"/>
    </row>
    <row r="25" spans="1:6" ht="18.75" customHeight="1">
      <c r="A25" s="87" t="s">
        <v>111</v>
      </c>
      <c r="B25" s="77">
        <v>221</v>
      </c>
      <c r="C25" s="91"/>
      <c r="D25" s="92">
        <v>51500</v>
      </c>
      <c r="E25" s="92">
        <v>5250</v>
      </c>
      <c r="F25" s="92"/>
    </row>
    <row r="26" spans="1:6" ht="22.5" customHeight="1">
      <c r="A26" s="87" t="s">
        <v>140</v>
      </c>
      <c r="B26" s="77">
        <v>222</v>
      </c>
      <c r="C26" s="91"/>
      <c r="D26" s="92"/>
      <c r="E26" s="92">
        <v>15000</v>
      </c>
      <c r="F26" s="92"/>
    </row>
    <row r="27" spans="1:6" ht="21.75" customHeight="1">
      <c r="A27" s="87" t="s">
        <v>112</v>
      </c>
      <c r="B27" s="77">
        <v>223</v>
      </c>
      <c r="C27" s="91"/>
      <c r="D27" s="92"/>
      <c r="E27" s="92">
        <v>421500</v>
      </c>
      <c r="F27" s="92"/>
    </row>
    <row r="28" spans="1:6" ht="21.75" customHeight="1">
      <c r="A28" s="87" t="s">
        <v>113</v>
      </c>
      <c r="B28" s="77">
        <v>223</v>
      </c>
      <c r="C28" s="91"/>
      <c r="D28" s="92"/>
      <c r="E28" s="92">
        <v>1605600</v>
      </c>
      <c r="F28" s="92"/>
    </row>
    <row r="29" spans="1:6" ht="21" customHeight="1">
      <c r="A29" s="87" t="s">
        <v>114</v>
      </c>
      <c r="B29" s="77">
        <v>223</v>
      </c>
      <c r="C29" s="91"/>
      <c r="D29" s="92"/>
      <c r="E29" s="92">
        <v>88400</v>
      </c>
      <c r="F29" s="92"/>
    </row>
    <row r="30" spans="1:6" ht="27.75" customHeight="1">
      <c r="A30" s="87" t="s">
        <v>115</v>
      </c>
      <c r="B30" s="80">
        <v>225</v>
      </c>
      <c r="C30" s="93"/>
      <c r="D30" s="92"/>
      <c r="E30" s="92">
        <v>42500</v>
      </c>
      <c r="F30" s="92"/>
    </row>
    <row r="31" spans="1:6" ht="27.75" customHeight="1">
      <c r="A31" s="87" t="s">
        <v>141</v>
      </c>
      <c r="B31" s="80">
        <v>225</v>
      </c>
      <c r="C31" s="93"/>
      <c r="D31" s="92"/>
      <c r="E31" s="92">
        <v>23000</v>
      </c>
      <c r="F31" s="92"/>
    </row>
    <row r="32" spans="1:6" ht="27.75" customHeight="1">
      <c r="A32" s="87" t="s">
        <v>116</v>
      </c>
      <c r="B32" s="80">
        <v>225</v>
      </c>
      <c r="C32" s="93"/>
      <c r="D32" s="92"/>
      <c r="E32" s="92">
        <v>40000</v>
      </c>
      <c r="F32" s="92"/>
    </row>
    <row r="33" spans="1:6" ht="27.75" customHeight="1">
      <c r="A33" s="87" t="s">
        <v>142</v>
      </c>
      <c r="B33" s="80">
        <v>225</v>
      </c>
      <c r="C33" s="93"/>
      <c r="D33" s="92"/>
      <c r="E33" s="92">
        <v>8000</v>
      </c>
      <c r="F33" s="92"/>
    </row>
    <row r="34" spans="1:6" ht="27.75" customHeight="1">
      <c r="A34" s="87" t="s">
        <v>117</v>
      </c>
      <c r="B34" s="80">
        <v>225</v>
      </c>
      <c r="C34" s="93"/>
      <c r="D34" s="92"/>
      <c r="E34" s="92">
        <v>27500</v>
      </c>
      <c r="F34" s="92"/>
    </row>
    <row r="35" spans="1:6" ht="27.75" customHeight="1">
      <c r="A35" s="87" t="s">
        <v>143</v>
      </c>
      <c r="B35" s="80">
        <v>225</v>
      </c>
      <c r="C35" s="93"/>
      <c r="D35" s="92"/>
      <c r="E35" s="92">
        <v>50000</v>
      </c>
      <c r="F35" s="92"/>
    </row>
    <row r="36" spans="1:6" ht="27.75" customHeight="1">
      <c r="A36" s="87" t="s">
        <v>118</v>
      </c>
      <c r="B36" s="80">
        <v>225</v>
      </c>
      <c r="C36" s="93"/>
      <c r="D36" s="92"/>
      <c r="E36" s="92">
        <v>5000</v>
      </c>
      <c r="F36" s="92"/>
    </row>
    <row r="37" spans="1:6" ht="27.75" customHeight="1">
      <c r="A37" s="87" t="s">
        <v>119</v>
      </c>
      <c r="B37" s="80">
        <v>225</v>
      </c>
      <c r="C37" s="93"/>
      <c r="D37" s="92"/>
      <c r="E37" s="92">
        <v>83700</v>
      </c>
      <c r="F37" s="92">
        <v>20000</v>
      </c>
    </row>
    <row r="38" spans="1:6" ht="19.5" customHeight="1">
      <c r="A38" s="87" t="s">
        <v>152</v>
      </c>
      <c r="B38" s="77">
        <v>226</v>
      </c>
      <c r="C38" s="91"/>
      <c r="D38" s="92"/>
      <c r="E38" s="92">
        <v>30000</v>
      </c>
      <c r="F38" s="92"/>
    </row>
    <row r="39" spans="1:6" ht="19.5" customHeight="1">
      <c r="A39" s="87" t="s">
        <v>120</v>
      </c>
      <c r="B39" s="77">
        <v>226</v>
      </c>
      <c r="C39" s="91"/>
      <c r="D39" s="92"/>
      <c r="E39" s="92">
        <v>14000</v>
      </c>
      <c r="F39" s="92"/>
    </row>
    <row r="40" spans="1:6" ht="19.5" customHeight="1">
      <c r="A40" s="87" t="s">
        <v>121</v>
      </c>
      <c r="B40" s="77">
        <v>226</v>
      </c>
      <c r="C40" s="91"/>
      <c r="D40" s="92"/>
      <c r="E40" s="92">
        <v>8000</v>
      </c>
      <c r="F40" s="92"/>
    </row>
    <row r="41" spans="1:6" ht="19.5" customHeight="1">
      <c r="A41" s="87" t="s">
        <v>122</v>
      </c>
      <c r="B41" s="77">
        <v>226</v>
      </c>
      <c r="C41" s="91"/>
      <c r="D41" s="92"/>
      <c r="E41" s="92">
        <v>27100</v>
      </c>
      <c r="F41" s="92"/>
    </row>
    <row r="42" spans="1:6" ht="19.5" customHeight="1">
      <c r="A42" s="87" t="s">
        <v>151</v>
      </c>
      <c r="B42" s="77">
        <v>226</v>
      </c>
      <c r="C42" s="91"/>
      <c r="D42" s="92">
        <f>289873+945000</f>
        <v>1234873</v>
      </c>
      <c r="E42" s="92">
        <v>408500</v>
      </c>
      <c r="F42" s="92"/>
    </row>
    <row r="43" spans="1:6" ht="19.5" customHeight="1">
      <c r="A43" s="87" t="s">
        <v>123</v>
      </c>
      <c r="B43" s="77">
        <v>226</v>
      </c>
      <c r="C43" s="91"/>
      <c r="D43" s="92">
        <v>8427</v>
      </c>
      <c r="E43" s="92"/>
      <c r="F43" s="92"/>
    </row>
    <row r="44" spans="1:6" ht="19.5" customHeight="1">
      <c r="A44" s="87" t="s">
        <v>124</v>
      </c>
      <c r="B44" s="77">
        <v>226</v>
      </c>
      <c r="C44" s="91"/>
      <c r="D44" s="92"/>
      <c r="E44" s="92">
        <v>8000</v>
      </c>
      <c r="F44" s="92"/>
    </row>
    <row r="45" spans="1:6" ht="19.5" customHeight="1">
      <c r="A45" s="87" t="s">
        <v>125</v>
      </c>
      <c r="B45" s="77">
        <v>226</v>
      </c>
      <c r="C45" s="91"/>
      <c r="D45" s="92"/>
      <c r="E45" s="92">
        <v>69800</v>
      </c>
      <c r="F45" s="92">
        <v>20000</v>
      </c>
    </row>
    <row r="46" spans="1:6" ht="16.5" customHeight="1">
      <c r="A46" s="94" t="s">
        <v>138</v>
      </c>
      <c r="B46" s="78">
        <v>260</v>
      </c>
      <c r="C46" s="78">
        <f>C48</f>
        <v>0</v>
      </c>
      <c r="D46" s="78">
        <f>D48</f>
        <v>0</v>
      </c>
      <c r="E46" s="78">
        <f>E48</f>
        <v>0</v>
      </c>
      <c r="F46" s="78">
        <f>F48</f>
        <v>0</v>
      </c>
    </row>
    <row r="47" spans="1:6" ht="15.75" customHeight="1" hidden="1">
      <c r="A47" s="95" t="s">
        <v>95</v>
      </c>
      <c r="B47" s="77"/>
      <c r="C47" s="77"/>
      <c r="D47" s="89"/>
      <c r="E47" s="89"/>
      <c r="F47" s="89"/>
    </row>
    <row r="48" spans="1:6" ht="31.5">
      <c r="A48" s="95" t="s">
        <v>139</v>
      </c>
      <c r="B48" s="77">
        <v>262</v>
      </c>
      <c r="C48" s="97"/>
      <c r="D48" s="98"/>
      <c r="E48" s="96"/>
      <c r="F48" s="96"/>
    </row>
    <row r="49" spans="1:6" ht="15.75">
      <c r="A49" s="86" t="s">
        <v>126</v>
      </c>
      <c r="B49" s="78">
        <v>290</v>
      </c>
      <c r="C49" s="89"/>
      <c r="D49" s="89"/>
      <c r="E49" s="89">
        <v>12000</v>
      </c>
      <c r="F49" s="89"/>
    </row>
    <row r="50" spans="1:6" ht="15.75">
      <c r="A50" s="86" t="s">
        <v>99</v>
      </c>
      <c r="B50" s="78">
        <v>300</v>
      </c>
      <c r="C50" s="89">
        <f>SUM(C52:C59)</f>
        <v>0</v>
      </c>
      <c r="D50" s="89">
        <f>SUM(D52:D59)</f>
        <v>66900</v>
      </c>
      <c r="E50" s="89">
        <f>SUM(E52:E59)</f>
        <v>762800</v>
      </c>
      <c r="F50" s="89">
        <f>SUM(F52:F59)</f>
        <v>80000</v>
      </c>
    </row>
    <row r="51" spans="1:6" ht="18.75">
      <c r="A51" s="87" t="s">
        <v>95</v>
      </c>
      <c r="B51" s="77"/>
      <c r="C51" s="91"/>
      <c r="D51" s="92"/>
      <c r="E51" s="92"/>
      <c r="F51" s="92"/>
    </row>
    <row r="52" spans="1:6" ht="18.75">
      <c r="A52" s="87" t="s">
        <v>100</v>
      </c>
      <c r="B52" s="77">
        <v>310</v>
      </c>
      <c r="C52" s="91"/>
      <c r="D52" s="92"/>
      <c r="E52" s="92"/>
      <c r="F52" s="92">
        <v>50000</v>
      </c>
    </row>
    <row r="53" spans="1:6" ht="18.75">
      <c r="A53" s="87" t="s">
        <v>137</v>
      </c>
      <c r="B53" s="77">
        <v>310</v>
      </c>
      <c r="C53" s="91"/>
      <c r="D53" s="92">
        <v>41900</v>
      </c>
      <c r="E53" s="92"/>
      <c r="F53" s="92"/>
    </row>
    <row r="54" spans="1:6" ht="108" customHeight="1">
      <c r="A54" s="99" t="s">
        <v>148</v>
      </c>
      <c r="B54" s="77">
        <v>310</v>
      </c>
      <c r="C54" s="91"/>
      <c r="D54" s="92">
        <v>25000</v>
      </c>
      <c r="E54" s="92">
        <v>50000</v>
      </c>
      <c r="F54" s="92"/>
    </row>
    <row r="55" spans="1:6" ht="27.75" customHeight="1">
      <c r="A55" s="87" t="s">
        <v>145</v>
      </c>
      <c r="B55" s="77">
        <v>340</v>
      </c>
      <c r="C55" s="91"/>
      <c r="D55" s="92"/>
      <c r="E55" s="92">
        <v>100000</v>
      </c>
      <c r="F55" s="92"/>
    </row>
    <row r="56" spans="1:6" ht="27.75" customHeight="1">
      <c r="A56" s="87" t="s">
        <v>144</v>
      </c>
      <c r="B56" s="77">
        <v>340</v>
      </c>
      <c r="C56" s="91"/>
      <c r="D56" s="92"/>
      <c r="E56" s="92">
        <v>440000</v>
      </c>
      <c r="F56" s="92"/>
    </row>
    <row r="57" spans="1:6" ht="27" customHeight="1">
      <c r="A57" s="87" t="s">
        <v>127</v>
      </c>
      <c r="B57" s="77">
        <v>340</v>
      </c>
      <c r="C57" s="91"/>
      <c r="D57" s="92"/>
      <c r="E57" s="92">
        <v>3000</v>
      </c>
      <c r="F57" s="92"/>
    </row>
    <row r="58" spans="1:6" ht="27.75" customHeight="1">
      <c r="A58" s="87" t="s">
        <v>128</v>
      </c>
      <c r="B58" s="77">
        <v>340</v>
      </c>
      <c r="C58" s="91"/>
      <c r="D58" s="92"/>
      <c r="E58" s="92">
        <v>90500</v>
      </c>
      <c r="F58" s="92"/>
    </row>
    <row r="59" spans="1:6" ht="19.5" customHeight="1">
      <c r="A59" s="87" t="s">
        <v>129</v>
      </c>
      <c r="B59" s="77">
        <v>340</v>
      </c>
      <c r="C59" s="91"/>
      <c r="D59" s="92"/>
      <c r="E59" s="92">
        <v>79300</v>
      </c>
      <c r="F59" s="92">
        <v>30000</v>
      </c>
    </row>
    <row r="60" spans="1:6" ht="15.75">
      <c r="A60" s="86" t="s">
        <v>130</v>
      </c>
      <c r="B60" s="78" t="s">
        <v>101</v>
      </c>
      <c r="C60" s="89">
        <f>C13+C21+C49+C50+C46</f>
        <v>47400</v>
      </c>
      <c r="D60" s="89">
        <f>D13+D21+D49+D50+D46</f>
        <v>11257200</v>
      </c>
      <c r="E60" s="89">
        <f>E13+E21+E49+E50+E46</f>
        <v>3774450</v>
      </c>
      <c r="F60" s="89">
        <f>F13+F21+F49+F50+F46</f>
        <v>120000</v>
      </c>
    </row>
    <row r="61" spans="1:3" ht="15.75">
      <c r="A61" s="73" t="s">
        <v>135</v>
      </c>
      <c r="B61" s="90">
        <f>C60+D60+E60+F60</f>
        <v>15199050</v>
      </c>
      <c r="C61" s="2"/>
    </row>
    <row r="63" spans="1:5" ht="15.75">
      <c r="A63" s="73" t="s">
        <v>132</v>
      </c>
      <c r="D63" s="74"/>
      <c r="E63" t="s">
        <v>150</v>
      </c>
    </row>
    <row r="65" ht="15.75">
      <c r="A65" s="73" t="s">
        <v>133</v>
      </c>
    </row>
  </sheetData>
  <sheetProtection/>
  <mergeCells count="5">
    <mergeCell ref="C11:F11"/>
    <mergeCell ref="C9:F9"/>
    <mergeCell ref="A6:F6"/>
    <mergeCell ref="A7:F7"/>
    <mergeCell ref="A8:F8"/>
  </mergeCells>
  <printOptions/>
  <pageMargins left="0.3937007874015748" right="0.3937007874015748" top="0" bottom="0" header="0.31496062992125984" footer="0.31496062992125984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03"/>
  <sheetViews>
    <sheetView zoomScale="85" zoomScaleNormal="85" zoomScalePageLayoutView="0" workbookViewId="0" topLeftCell="A1">
      <selection activeCell="J13" sqref="J13"/>
    </sheetView>
  </sheetViews>
  <sheetFormatPr defaultColWidth="9.00390625" defaultRowHeight="15.75"/>
  <cols>
    <col min="1" max="1" width="8.125" style="4" customWidth="1"/>
    <col min="2" max="3" width="9.00390625" style="4" customWidth="1"/>
    <col min="4" max="4" width="17.375" style="4" customWidth="1"/>
    <col min="5" max="5" width="13.25390625" style="4" customWidth="1"/>
    <col min="6" max="6" width="9.00390625" style="4" customWidth="1"/>
    <col min="7" max="7" width="14.375" style="4" customWidth="1"/>
    <col min="8" max="8" width="13.875" style="4" customWidth="1"/>
    <col min="9" max="9" width="10.375" style="4" customWidth="1"/>
    <col min="10" max="10" width="11.75390625" style="4" customWidth="1"/>
    <col min="11" max="11" width="11.125" style="4" customWidth="1"/>
    <col min="12" max="12" width="11.625" style="4" customWidth="1"/>
  </cols>
  <sheetData>
    <row r="2" ht="15.75">
      <c r="F2" s="4" t="s">
        <v>7</v>
      </c>
    </row>
    <row r="3" spans="6:12" ht="15.75">
      <c r="F3" s="5" t="s">
        <v>8</v>
      </c>
      <c r="G3" s="6"/>
      <c r="H3" s="6"/>
      <c r="I3" s="6"/>
      <c r="J3" s="6"/>
      <c r="K3" s="6"/>
      <c r="L3" s="6"/>
    </row>
    <row r="4" spans="8:11" ht="15.75">
      <c r="H4" s="112" t="s">
        <v>9</v>
      </c>
      <c r="I4" s="113"/>
      <c r="J4" s="113"/>
      <c r="K4" s="113"/>
    </row>
    <row r="6" ht="15.75">
      <c r="F6" s="4" t="s">
        <v>10</v>
      </c>
    </row>
    <row r="7" spans="6:11" ht="15.75">
      <c r="F7" s="5" t="s">
        <v>11</v>
      </c>
      <c r="G7" s="6"/>
      <c r="H7" s="6"/>
      <c r="I7" s="6"/>
      <c r="J7" s="6"/>
      <c r="K7" s="6"/>
    </row>
    <row r="9" spans="6:11" ht="15.75">
      <c r="F9" s="4" t="s">
        <v>12</v>
      </c>
      <c r="K9" s="4" t="s">
        <v>13</v>
      </c>
    </row>
    <row r="10" spans="8:12" ht="15.75">
      <c r="H10" s="112" t="s">
        <v>14</v>
      </c>
      <c r="I10" s="114"/>
      <c r="J10" s="114"/>
      <c r="K10" s="114"/>
      <c r="L10" s="8"/>
    </row>
    <row r="12" spans="10:12" ht="15.75">
      <c r="J12" s="5" t="s">
        <v>88</v>
      </c>
      <c r="K12" s="5"/>
      <c r="L12" s="5"/>
    </row>
    <row r="13" spans="10:11" ht="15.75">
      <c r="J13" s="7"/>
      <c r="K13" s="7" t="s">
        <v>15</v>
      </c>
    </row>
    <row r="14" spans="1:12" ht="20.25">
      <c r="A14" s="115" t="s">
        <v>16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</row>
    <row r="15" spans="5:10" ht="18">
      <c r="E15" s="101" t="s">
        <v>87</v>
      </c>
      <c r="F15" s="114"/>
      <c r="G15" s="114"/>
      <c r="H15" s="114"/>
      <c r="I15" s="9"/>
      <c r="J15" s="9"/>
    </row>
    <row r="18" spans="1:12" ht="18">
      <c r="A18" s="4" t="s">
        <v>17</v>
      </c>
      <c r="D18" s="10"/>
      <c r="E18" s="10" t="s">
        <v>18</v>
      </c>
      <c r="F18" s="10"/>
      <c r="G18" s="10"/>
      <c r="H18" s="10"/>
      <c r="I18" s="10"/>
      <c r="J18" s="10"/>
      <c r="K18" s="10"/>
      <c r="L18" s="10"/>
    </row>
    <row r="19" spans="4:12" ht="18"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18">
      <c r="A20" s="4" t="s">
        <v>19</v>
      </c>
      <c r="D20" s="10"/>
      <c r="E20" s="10" t="s">
        <v>20</v>
      </c>
      <c r="F20" s="10"/>
      <c r="G20" s="10"/>
      <c r="H20" s="10"/>
      <c r="I20" s="10"/>
      <c r="J20" s="10"/>
      <c r="K20" s="10"/>
      <c r="L20" s="10"/>
    </row>
    <row r="21" spans="4:12" ht="18"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8">
      <c r="A22" s="4" t="s">
        <v>21</v>
      </c>
      <c r="D22" s="11"/>
      <c r="E22" s="11"/>
      <c r="F22" s="11"/>
      <c r="G22" s="11"/>
      <c r="H22" s="11"/>
      <c r="I22" s="11"/>
      <c r="J22" s="11"/>
      <c r="K22" s="11"/>
      <c r="L22" s="11"/>
    </row>
    <row r="23" spans="4:12" ht="18"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8">
      <c r="A24" s="4" t="s">
        <v>22</v>
      </c>
      <c r="D24" s="10"/>
      <c r="E24" s="10" t="s">
        <v>23</v>
      </c>
      <c r="F24" s="10"/>
      <c r="G24" s="10"/>
      <c r="H24" s="10"/>
      <c r="I24" s="10"/>
      <c r="J24" s="10"/>
      <c r="K24" s="10"/>
      <c r="L24" s="10"/>
    </row>
    <row r="25" spans="4:12" ht="18"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8">
      <c r="A26" s="4" t="s">
        <v>24</v>
      </c>
      <c r="D26" s="10"/>
      <c r="E26" s="10" t="s">
        <v>25</v>
      </c>
      <c r="F26" s="10"/>
      <c r="G26" s="10"/>
      <c r="H26" s="10"/>
      <c r="I26" s="10"/>
      <c r="J26" s="10"/>
      <c r="K26" s="10"/>
      <c r="L26" s="10"/>
    </row>
    <row r="27" spans="4:12" ht="18"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8">
      <c r="A28" s="4" t="s">
        <v>26</v>
      </c>
      <c r="D28" s="10"/>
      <c r="E28" s="12">
        <v>4529900</v>
      </c>
      <c r="F28" s="10"/>
      <c r="G28" s="10"/>
      <c r="H28" s="10"/>
      <c r="I28" s="10"/>
      <c r="J28" s="10"/>
      <c r="K28" s="10"/>
      <c r="L28" s="10"/>
    </row>
    <row r="29" spans="4:12" ht="18">
      <c r="D29" s="11"/>
      <c r="E29" s="13"/>
      <c r="F29" s="11"/>
      <c r="G29" s="11"/>
      <c r="H29" s="11"/>
      <c r="I29" s="11"/>
      <c r="J29" s="11"/>
      <c r="K29" s="11"/>
      <c r="L29" s="11"/>
    </row>
    <row r="30" spans="1:12" ht="18">
      <c r="A30" s="4" t="s">
        <v>1</v>
      </c>
      <c r="D30" s="10"/>
      <c r="E30" s="14" t="s">
        <v>27</v>
      </c>
      <c r="F30" s="10"/>
      <c r="G30" s="10"/>
      <c r="H30" s="10"/>
      <c r="I30" s="10"/>
      <c r="J30" s="10"/>
      <c r="K30" s="10"/>
      <c r="L30" s="10"/>
    </row>
    <row r="31" spans="4:12" ht="18">
      <c r="D31" s="11"/>
      <c r="E31" s="11"/>
      <c r="F31" s="11"/>
      <c r="G31" s="11"/>
      <c r="H31" s="11"/>
      <c r="I31" s="11"/>
      <c r="J31" s="11"/>
      <c r="K31" s="11"/>
      <c r="L31" s="11"/>
    </row>
    <row r="32" ht="15.75">
      <c r="A32" s="4" t="s">
        <v>28</v>
      </c>
    </row>
    <row r="38" ht="16.5" thickBot="1"/>
    <row r="39" spans="1:12" ht="15.75">
      <c r="A39" s="102" t="s">
        <v>29</v>
      </c>
      <c r="B39" s="100"/>
      <c r="C39" s="100"/>
      <c r="D39" s="100"/>
      <c r="E39" s="100"/>
      <c r="F39" s="100"/>
      <c r="G39" s="116" t="s">
        <v>30</v>
      </c>
      <c r="H39" s="100" t="s">
        <v>31</v>
      </c>
      <c r="I39" s="100"/>
      <c r="J39" s="100"/>
      <c r="K39" s="100"/>
      <c r="L39" s="118"/>
    </row>
    <row r="40" spans="1:12" ht="15.75">
      <c r="A40" s="119" t="s">
        <v>32</v>
      </c>
      <c r="B40" s="120"/>
      <c r="C40" s="120"/>
      <c r="D40" s="120"/>
      <c r="E40" s="123" t="s">
        <v>33</v>
      </c>
      <c r="F40" s="123"/>
      <c r="G40" s="117"/>
      <c r="H40" s="124" t="s">
        <v>34</v>
      </c>
      <c r="I40" s="123" t="s">
        <v>35</v>
      </c>
      <c r="J40" s="123"/>
      <c r="K40" s="123"/>
      <c r="L40" s="126"/>
    </row>
    <row r="41" spans="1:12" ht="15.75">
      <c r="A41" s="121"/>
      <c r="B41" s="122"/>
      <c r="C41" s="122"/>
      <c r="D41" s="122"/>
      <c r="E41" s="17" t="s">
        <v>36</v>
      </c>
      <c r="F41" s="17" t="s">
        <v>37</v>
      </c>
      <c r="G41" s="117"/>
      <c r="H41" s="125"/>
      <c r="I41" s="15" t="s">
        <v>38</v>
      </c>
      <c r="J41" s="15" t="s">
        <v>39</v>
      </c>
      <c r="K41" s="15" t="s">
        <v>40</v>
      </c>
      <c r="L41" s="16" t="s">
        <v>41</v>
      </c>
    </row>
    <row r="42" spans="1:12" ht="16.5" thickBot="1">
      <c r="A42" s="127">
        <v>1</v>
      </c>
      <c r="B42" s="128"/>
      <c r="C42" s="128"/>
      <c r="D42" s="128"/>
      <c r="E42" s="18">
        <v>2</v>
      </c>
      <c r="F42" s="18">
        <v>3</v>
      </c>
      <c r="G42" s="18">
        <v>4</v>
      </c>
      <c r="H42" s="18">
        <v>5</v>
      </c>
      <c r="I42" s="18">
        <v>6</v>
      </c>
      <c r="J42" s="18">
        <v>7</v>
      </c>
      <c r="K42" s="18">
        <v>8</v>
      </c>
      <c r="L42" s="19">
        <v>9</v>
      </c>
    </row>
    <row r="43" spans="1:12" ht="16.5" thickBot="1">
      <c r="A43" s="129" t="s">
        <v>42</v>
      </c>
      <c r="B43" s="130"/>
      <c r="C43" s="130"/>
      <c r="D43" s="130"/>
      <c r="E43" s="20">
        <v>210</v>
      </c>
      <c r="F43" s="21">
        <v>1</v>
      </c>
      <c r="G43" s="22">
        <f aca="true" t="shared" si="0" ref="G43:L43">G44+G45+G48</f>
        <v>9152500</v>
      </c>
      <c r="H43" s="22">
        <f t="shared" si="0"/>
        <v>6964000</v>
      </c>
      <c r="I43" s="22">
        <f t="shared" si="0"/>
        <v>1808750</v>
      </c>
      <c r="J43" s="22">
        <f t="shared" si="0"/>
        <v>2648750</v>
      </c>
      <c r="K43" s="22">
        <f t="shared" si="0"/>
        <v>2039750</v>
      </c>
      <c r="L43" s="23">
        <f t="shared" si="0"/>
        <v>466750</v>
      </c>
    </row>
    <row r="44" spans="1:12" ht="15.75">
      <c r="A44" s="131" t="s">
        <v>43</v>
      </c>
      <c r="B44" s="132"/>
      <c r="C44" s="132"/>
      <c r="D44" s="132"/>
      <c r="E44" s="24">
        <v>211</v>
      </c>
      <c r="F44" s="25">
        <v>2</v>
      </c>
      <c r="G44" s="26">
        <v>7200000</v>
      </c>
      <c r="H44" s="27">
        <f>I44+J44+K44+L44</f>
        <v>5480000</v>
      </c>
      <c r="I44" s="27">
        <v>1425000</v>
      </c>
      <c r="J44" s="27">
        <v>2090000</v>
      </c>
      <c r="K44" s="27">
        <v>1600000</v>
      </c>
      <c r="L44" s="28">
        <v>365000</v>
      </c>
    </row>
    <row r="45" spans="1:12" ht="15.75">
      <c r="A45" s="133" t="s">
        <v>44</v>
      </c>
      <c r="B45" s="134"/>
      <c r="C45" s="134"/>
      <c r="D45" s="134"/>
      <c r="E45" s="29">
        <v>212</v>
      </c>
      <c r="F45" s="30">
        <v>3</v>
      </c>
      <c r="G45" s="31">
        <f aca="true" t="shared" si="1" ref="G45:L45">G46+G47</f>
        <v>66500</v>
      </c>
      <c r="H45" s="31">
        <f t="shared" si="1"/>
        <v>47000</v>
      </c>
      <c r="I45" s="31">
        <f t="shared" si="1"/>
        <v>11750</v>
      </c>
      <c r="J45" s="31">
        <f t="shared" si="1"/>
        <v>11750</v>
      </c>
      <c r="K45" s="31">
        <f t="shared" si="1"/>
        <v>11750</v>
      </c>
      <c r="L45" s="32">
        <f t="shared" si="1"/>
        <v>11750</v>
      </c>
    </row>
    <row r="46" spans="1:12" ht="15.75">
      <c r="A46" s="135" t="s">
        <v>45</v>
      </c>
      <c r="B46" s="137" t="s">
        <v>46</v>
      </c>
      <c r="C46" s="138"/>
      <c r="D46" s="139"/>
      <c r="E46" s="15"/>
      <c r="F46" s="33">
        <v>4</v>
      </c>
      <c r="G46" s="34"/>
      <c r="H46" s="34"/>
      <c r="I46" s="34"/>
      <c r="J46" s="34"/>
      <c r="K46" s="34"/>
      <c r="L46" s="35"/>
    </row>
    <row r="47" spans="1:12" ht="15.75">
      <c r="A47" s="136"/>
      <c r="B47" s="137" t="s">
        <v>5</v>
      </c>
      <c r="C47" s="138"/>
      <c r="D47" s="139"/>
      <c r="E47" s="15" t="s">
        <v>2</v>
      </c>
      <c r="F47" s="33">
        <v>6</v>
      </c>
      <c r="G47" s="36">
        <v>66500</v>
      </c>
      <c r="H47" s="34">
        <f>I47+J47+K47+L47</f>
        <v>47000</v>
      </c>
      <c r="I47" s="34">
        <v>11750</v>
      </c>
      <c r="J47" s="34">
        <v>11750</v>
      </c>
      <c r="K47" s="34">
        <v>11750</v>
      </c>
      <c r="L47" s="35">
        <v>11750</v>
      </c>
    </row>
    <row r="48" spans="1:12" ht="16.5" thickBot="1">
      <c r="A48" s="140" t="s">
        <v>47</v>
      </c>
      <c r="B48" s="141"/>
      <c r="C48" s="141"/>
      <c r="D48" s="141"/>
      <c r="E48" s="37">
        <v>213</v>
      </c>
      <c r="F48" s="38">
        <v>7</v>
      </c>
      <c r="G48" s="39">
        <v>1886000</v>
      </c>
      <c r="H48" s="40">
        <f>I48+J48+K48+L48</f>
        <v>1437000</v>
      </c>
      <c r="I48" s="40">
        <v>372000</v>
      </c>
      <c r="J48" s="40">
        <v>547000</v>
      </c>
      <c r="K48" s="40">
        <v>428000</v>
      </c>
      <c r="L48" s="41">
        <v>90000</v>
      </c>
    </row>
    <row r="49" spans="1:12" ht="16.5" thickBot="1">
      <c r="A49" s="129" t="s">
        <v>48</v>
      </c>
      <c r="B49" s="130"/>
      <c r="C49" s="130"/>
      <c r="D49" s="130"/>
      <c r="E49" s="20">
        <v>220</v>
      </c>
      <c r="F49" s="21">
        <v>8</v>
      </c>
      <c r="G49" s="22">
        <f aca="true" t="shared" si="2" ref="G49:L49">G50+G51+G54+G59+G60+G63</f>
        <v>2230700</v>
      </c>
      <c r="H49" s="22">
        <f t="shared" si="2"/>
        <v>1306000</v>
      </c>
      <c r="I49" s="22">
        <f t="shared" si="2"/>
        <v>302500</v>
      </c>
      <c r="J49" s="22">
        <f t="shared" si="2"/>
        <v>462500</v>
      </c>
      <c r="K49" s="22">
        <f t="shared" si="2"/>
        <v>484500</v>
      </c>
      <c r="L49" s="23">
        <f t="shared" si="2"/>
        <v>56500</v>
      </c>
    </row>
    <row r="50" spans="1:12" ht="15.75">
      <c r="A50" s="131" t="s">
        <v>49</v>
      </c>
      <c r="B50" s="132"/>
      <c r="C50" s="132"/>
      <c r="D50" s="132"/>
      <c r="E50" s="24">
        <v>221</v>
      </c>
      <c r="F50" s="25">
        <v>9</v>
      </c>
      <c r="G50" s="26">
        <v>225000</v>
      </c>
      <c r="H50" s="40">
        <f aca="true" t="shared" si="3" ref="H50:H67">I50+J50+K50+L50</f>
        <v>187000</v>
      </c>
      <c r="I50" s="27">
        <v>50000</v>
      </c>
      <c r="J50" s="27">
        <v>50000</v>
      </c>
      <c r="K50" s="27">
        <v>50000</v>
      </c>
      <c r="L50" s="28">
        <v>37000</v>
      </c>
    </row>
    <row r="51" spans="1:12" ht="15.75">
      <c r="A51" s="133" t="s">
        <v>50</v>
      </c>
      <c r="B51" s="134"/>
      <c r="C51" s="134"/>
      <c r="D51" s="134"/>
      <c r="E51" s="29">
        <v>222</v>
      </c>
      <c r="F51" s="30">
        <v>10</v>
      </c>
      <c r="G51" s="31">
        <f aca="true" t="shared" si="4" ref="G51:L51">G52+G53</f>
        <v>10000</v>
      </c>
      <c r="H51" s="42">
        <f t="shared" si="3"/>
        <v>10000</v>
      </c>
      <c r="I51" s="31">
        <f t="shared" si="4"/>
        <v>2500</v>
      </c>
      <c r="J51" s="31">
        <f t="shared" si="4"/>
        <v>2500</v>
      </c>
      <c r="K51" s="31">
        <f t="shared" si="4"/>
        <v>2500</v>
      </c>
      <c r="L51" s="32">
        <f t="shared" si="4"/>
        <v>2500</v>
      </c>
    </row>
    <row r="52" spans="1:12" ht="15.75">
      <c r="A52" s="135" t="s">
        <v>45</v>
      </c>
      <c r="B52" s="137" t="s">
        <v>51</v>
      </c>
      <c r="C52" s="138"/>
      <c r="D52" s="139"/>
      <c r="E52" s="15"/>
      <c r="F52" s="33">
        <v>11</v>
      </c>
      <c r="G52" s="36">
        <v>10000</v>
      </c>
      <c r="H52" s="40">
        <f t="shared" si="3"/>
        <v>10000</v>
      </c>
      <c r="I52" s="34">
        <v>2500</v>
      </c>
      <c r="J52" s="34">
        <v>2500</v>
      </c>
      <c r="K52" s="34">
        <v>2500</v>
      </c>
      <c r="L52" s="35">
        <v>2500</v>
      </c>
    </row>
    <row r="53" spans="1:12" ht="15.75">
      <c r="A53" s="136"/>
      <c r="B53" s="137" t="s">
        <v>52</v>
      </c>
      <c r="C53" s="138"/>
      <c r="D53" s="139"/>
      <c r="E53" s="15"/>
      <c r="F53" s="33">
        <v>12</v>
      </c>
      <c r="G53" s="34"/>
      <c r="H53" s="40">
        <f t="shared" si="3"/>
        <v>0</v>
      </c>
      <c r="I53" s="34"/>
      <c r="J53" s="34"/>
      <c r="K53" s="34"/>
      <c r="L53" s="35"/>
    </row>
    <row r="54" spans="1:12" ht="15.75">
      <c r="A54" s="133" t="s">
        <v>53</v>
      </c>
      <c r="B54" s="134"/>
      <c r="C54" s="134"/>
      <c r="D54" s="134"/>
      <c r="E54" s="29">
        <v>223</v>
      </c>
      <c r="F54" s="30">
        <v>13</v>
      </c>
      <c r="G54" s="31">
        <f aca="true" t="shared" si="5" ref="G54:L54">G55+G56+G57+G58</f>
        <v>63700</v>
      </c>
      <c r="H54" s="42">
        <f t="shared" si="3"/>
        <v>0</v>
      </c>
      <c r="I54" s="31">
        <f t="shared" si="5"/>
        <v>0</v>
      </c>
      <c r="J54" s="31">
        <f t="shared" si="5"/>
        <v>0</v>
      </c>
      <c r="K54" s="31">
        <f t="shared" si="5"/>
        <v>0</v>
      </c>
      <c r="L54" s="32">
        <f t="shared" si="5"/>
        <v>0</v>
      </c>
    </row>
    <row r="55" spans="1:12" ht="15.75">
      <c r="A55" s="135" t="s">
        <v>45</v>
      </c>
      <c r="B55" s="137" t="s">
        <v>54</v>
      </c>
      <c r="C55" s="138"/>
      <c r="D55" s="139"/>
      <c r="E55" s="15"/>
      <c r="F55" s="33">
        <v>14</v>
      </c>
      <c r="G55" s="34"/>
      <c r="H55" s="40">
        <f t="shared" si="3"/>
        <v>0</v>
      </c>
      <c r="I55" s="34"/>
      <c r="J55" s="34"/>
      <c r="K55" s="34"/>
      <c r="L55" s="35"/>
    </row>
    <row r="56" spans="1:12" ht="15.75">
      <c r="A56" s="142"/>
      <c r="B56" s="137" t="s">
        <v>55</v>
      </c>
      <c r="C56" s="138"/>
      <c r="D56" s="139"/>
      <c r="E56" s="15" t="s">
        <v>56</v>
      </c>
      <c r="F56" s="33">
        <v>15</v>
      </c>
      <c r="G56" s="36">
        <v>47700</v>
      </c>
      <c r="H56" s="40">
        <f t="shared" si="3"/>
        <v>0</v>
      </c>
      <c r="I56" s="34"/>
      <c r="J56" s="34"/>
      <c r="K56" s="34"/>
      <c r="L56" s="35"/>
    </row>
    <row r="57" spans="1:12" ht="15.75">
      <c r="A57" s="142"/>
      <c r="B57" s="137" t="s">
        <v>57</v>
      </c>
      <c r="C57" s="138"/>
      <c r="D57" s="139"/>
      <c r="E57" s="15" t="s">
        <v>58</v>
      </c>
      <c r="F57" s="33">
        <v>16</v>
      </c>
      <c r="G57" s="36">
        <v>16000</v>
      </c>
      <c r="H57" s="40">
        <v>0</v>
      </c>
      <c r="I57" s="34"/>
      <c r="J57" s="34"/>
      <c r="K57" s="34"/>
      <c r="L57" s="35"/>
    </row>
    <row r="58" spans="1:12" ht="15.75">
      <c r="A58" s="136"/>
      <c r="B58" s="137" t="s">
        <v>59</v>
      </c>
      <c r="C58" s="138"/>
      <c r="D58" s="139"/>
      <c r="E58" s="15"/>
      <c r="F58" s="33">
        <v>17</v>
      </c>
      <c r="G58" s="34"/>
      <c r="H58" s="40">
        <f t="shared" si="3"/>
        <v>0</v>
      </c>
      <c r="I58" s="34"/>
      <c r="J58" s="34"/>
      <c r="K58" s="34"/>
      <c r="L58" s="35"/>
    </row>
    <row r="59" spans="1:12" ht="15.75">
      <c r="A59" s="143" t="s">
        <v>60</v>
      </c>
      <c r="B59" s="144"/>
      <c r="C59" s="144"/>
      <c r="D59" s="144"/>
      <c r="E59" s="15">
        <v>224</v>
      </c>
      <c r="F59" s="33">
        <v>18</v>
      </c>
      <c r="G59" s="34"/>
      <c r="H59" s="40">
        <f t="shared" si="3"/>
        <v>0</v>
      </c>
      <c r="I59" s="34"/>
      <c r="J59" s="34"/>
      <c r="K59" s="34"/>
      <c r="L59" s="35"/>
    </row>
    <row r="60" spans="1:12" ht="15.75">
      <c r="A60" s="133" t="s">
        <v>61</v>
      </c>
      <c r="B60" s="134"/>
      <c r="C60" s="134"/>
      <c r="D60" s="134"/>
      <c r="E60" s="29">
        <v>225</v>
      </c>
      <c r="F60" s="30">
        <v>19</v>
      </c>
      <c r="G60" s="31">
        <f aca="true" t="shared" si="6" ref="G60:L60">G61+G62</f>
        <v>992000</v>
      </c>
      <c r="H60" s="42">
        <f t="shared" si="3"/>
        <v>362000</v>
      </c>
      <c r="I60" s="31">
        <f t="shared" si="6"/>
        <v>90000</v>
      </c>
      <c r="J60" s="31">
        <f t="shared" si="6"/>
        <v>150000</v>
      </c>
      <c r="K60" s="31">
        <f t="shared" si="6"/>
        <v>122000</v>
      </c>
      <c r="L60" s="32">
        <f t="shared" si="6"/>
        <v>0</v>
      </c>
    </row>
    <row r="61" spans="1:12" ht="15.75">
      <c r="A61" s="135" t="s">
        <v>45</v>
      </c>
      <c r="B61" s="137" t="s">
        <v>62</v>
      </c>
      <c r="C61" s="138"/>
      <c r="D61" s="139"/>
      <c r="E61" s="15"/>
      <c r="F61" s="33">
        <v>20</v>
      </c>
      <c r="G61" s="36">
        <v>10000</v>
      </c>
      <c r="H61" s="40">
        <f t="shared" si="3"/>
        <v>10000</v>
      </c>
      <c r="I61" s="34">
        <v>2500</v>
      </c>
      <c r="J61" s="34">
        <v>2500</v>
      </c>
      <c r="K61" s="34">
        <v>5000</v>
      </c>
      <c r="L61" s="35"/>
    </row>
    <row r="62" spans="1:12" ht="15.75">
      <c r="A62" s="136"/>
      <c r="B62" s="137" t="s">
        <v>63</v>
      </c>
      <c r="C62" s="138"/>
      <c r="D62" s="139"/>
      <c r="E62" s="15"/>
      <c r="F62" s="33">
        <v>21</v>
      </c>
      <c r="G62" s="36">
        <v>982000</v>
      </c>
      <c r="H62" s="40">
        <f t="shared" si="3"/>
        <v>352000</v>
      </c>
      <c r="I62" s="34">
        <v>87500</v>
      </c>
      <c r="J62" s="34">
        <v>147500</v>
      </c>
      <c r="K62" s="34">
        <v>117000</v>
      </c>
      <c r="L62" s="35"/>
    </row>
    <row r="63" spans="1:12" ht="15.75">
      <c r="A63" s="133" t="s">
        <v>63</v>
      </c>
      <c r="B63" s="134"/>
      <c r="C63" s="134"/>
      <c r="D63" s="134"/>
      <c r="E63" s="29">
        <v>226</v>
      </c>
      <c r="F63" s="30">
        <v>22</v>
      </c>
      <c r="G63" s="31">
        <f aca="true" t="shared" si="7" ref="G63:L63">G64+G65+G66+G67</f>
        <v>940000</v>
      </c>
      <c r="H63" s="42">
        <f t="shared" si="3"/>
        <v>747000</v>
      </c>
      <c r="I63" s="31">
        <f t="shared" si="7"/>
        <v>160000</v>
      </c>
      <c r="J63" s="31">
        <f t="shared" si="7"/>
        <v>260000</v>
      </c>
      <c r="K63" s="31">
        <f t="shared" si="7"/>
        <v>310000</v>
      </c>
      <c r="L63" s="32">
        <f t="shared" si="7"/>
        <v>17000</v>
      </c>
    </row>
    <row r="64" spans="1:12" ht="15.75">
      <c r="A64" s="135" t="s">
        <v>45</v>
      </c>
      <c r="B64" s="137" t="s">
        <v>6</v>
      </c>
      <c r="C64" s="147"/>
      <c r="D64" s="148"/>
      <c r="E64" s="15"/>
      <c r="F64" s="33">
        <v>23</v>
      </c>
      <c r="G64" s="36">
        <v>20000</v>
      </c>
      <c r="H64" s="40">
        <f t="shared" si="3"/>
        <v>20000</v>
      </c>
      <c r="I64" s="34"/>
      <c r="J64" s="34">
        <v>10000</v>
      </c>
      <c r="K64" s="34"/>
      <c r="L64" s="35">
        <v>10000</v>
      </c>
    </row>
    <row r="65" spans="1:12" ht="15.75">
      <c r="A65" s="145"/>
      <c r="B65" s="137" t="s">
        <v>64</v>
      </c>
      <c r="C65" s="138"/>
      <c r="D65" s="139"/>
      <c r="E65" s="17"/>
      <c r="F65" s="33">
        <v>24</v>
      </c>
      <c r="G65" s="36">
        <v>320000</v>
      </c>
      <c r="H65" s="40">
        <f t="shared" si="3"/>
        <v>320000</v>
      </c>
      <c r="I65" s="34">
        <v>110000</v>
      </c>
      <c r="J65" s="34">
        <v>110000</v>
      </c>
      <c r="K65" s="34">
        <v>100000</v>
      </c>
      <c r="L65" s="35"/>
    </row>
    <row r="66" spans="1:12" ht="15.75">
      <c r="A66" s="145"/>
      <c r="B66" s="137" t="s">
        <v>65</v>
      </c>
      <c r="C66" s="138"/>
      <c r="D66" s="139"/>
      <c r="E66" s="17"/>
      <c r="F66" s="33">
        <v>25</v>
      </c>
      <c r="G66" s="36">
        <v>27000</v>
      </c>
      <c r="H66" s="40">
        <f t="shared" si="3"/>
        <v>27000</v>
      </c>
      <c r="I66" s="34">
        <v>12000</v>
      </c>
      <c r="J66" s="34"/>
      <c r="K66" s="34">
        <v>15000</v>
      </c>
      <c r="L66" s="35"/>
    </row>
    <row r="67" spans="1:12" ht="16.5" thickBot="1">
      <c r="A67" s="146"/>
      <c r="B67" s="149" t="s">
        <v>66</v>
      </c>
      <c r="C67" s="150"/>
      <c r="D67" s="151"/>
      <c r="E67" s="43"/>
      <c r="F67" s="38">
        <v>26</v>
      </c>
      <c r="G67" s="39">
        <v>573000</v>
      </c>
      <c r="H67" s="40">
        <f t="shared" si="3"/>
        <v>380000</v>
      </c>
      <c r="I67" s="40">
        <v>38000</v>
      </c>
      <c r="J67" s="40">
        <v>140000</v>
      </c>
      <c r="K67" s="40">
        <v>195000</v>
      </c>
      <c r="L67" s="41">
        <v>7000</v>
      </c>
    </row>
    <row r="68" spans="1:12" ht="16.5" thickBot="1">
      <c r="A68" s="129" t="s">
        <v>67</v>
      </c>
      <c r="B68" s="130"/>
      <c r="C68" s="130"/>
      <c r="D68" s="130"/>
      <c r="E68" s="20">
        <v>260</v>
      </c>
      <c r="F68" s="21">
        <v>27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3">
        <v>0</v>
      </c>
    </row>
    <row r="69" spans="1:12" ht="16.5" thickBot="1">
      <c r="A69" s="152" t="s">
        <v>68</v>
      </c>
      <c r="B69" s="153"/>
      <c r="C69" s="153"/>
      <c r="D69" s="154"/>
      <c r="E69" s="44">
        <v>262</v>
      </c>
      <c r="F69" s="45">
        <v>28</v>
      </c>
      <c r="G69" s="46"/>
      <c r="H69" s="46"/>
      <c r="I69" s="46"/>
      <c r="J69" s="46"/>
      <c r="K69" s="46"/>
      <c r="L69" s="47"/>
    </row>
    <row r="70" spans="1:12" ht="16.5" thickBot="1">
      <c r="A70" s="155" t="s">
        <v>69</v>
      </c>
      <c r="B70" s="156"/>
      <c r="C70" s="156"/>
      <c r="D70" s="157"/>
      <c r="E70" s="20">
        <v>290</v>
      </c>
      <c r="F70" s="48">
        <v>29</v>
      </c>
      <c r="G70" s="49">
        <v>34000</v>
      </c>
      <c r="H70" s="22">
        <f>I70+J70+K70+L70</f>
        <v>28000</v>
      </c>
      <c r="I70" s="22">
        <v>7000</v>
      </c>
      <c r="J70" s="22">
        <v>7000</v>
      </c>
      <c r="K70" s="22">
        <v>7000</v>
      </c>
      <c r="L70" s="23">
        <v>7000</v>
      </c>
    </row>
    <row r="71" spans="1:12" ht="15.75">
      <c r="A71" s="102" t="s">
        <v>29</v>
      </c>
      <c r="B71" s="100"/>
      <c r="C71" s="100"/>
      <c r="D71" s="100"/>
      <c r="E71" s="100"/>
      <c r="F71" s="100"/>
      <c r="G71" s="158" t="s">
        <v>30</v>
      </c>
      <c r="H71" s="160" t="s">
        <v>31</v>
      </c>
      <c r="I71" s="160"/>
      <c r="J71" s="160"/>
      <c r="K71" s="160"/>
      <c r="L71" s="161"/>
    </row>
    <row r="72" spans="1:12" ht="15.75">
      <c r="A72" s="119" t="s">
        <v>32</v>
      </c>
      <c r="B72" s="120"/>
      <c r="C72" s="120"/>
      <c r="D72" s="120"/>
      <c r="E72" s="123" t="s">
        <v>33</v>
      </c>
      <c r="F72" s="123"/>
      <c r="G72" s="159"/>
      <c r="H72" s="162" t="s">
        <v>34</v>
      </c>
      <c r="I72" s="164" t="s">
        <v>35</v>
      </c>
      <c r="J72" s="164"/>
      <c r="K72" s="164"/>
      <c r="L72" s="165"/>
    </row>
    <row r="73" spans="1:12" ht="15.75">
      <c r="A73" s="121"/>
      <c r="B73" s="122"/>
      <c r="C73" s="122"/>
      <c r="D73" s="122"/>
      <c r="E73" s="17" t="s">
        <v>36</v>
      </c>
      <c r="F73" s="17" t="s">
        <v>37</v>
      </c>
      <c r="G73" s="159"/>
      <c r="H73" s="163"/>
      <c r="I73" s="50" t="s">
        <v>38</v>
      </c>
      <c r="J73" s="50" t="s">
        <v>39</v>
      </c>
      <c r="K73" s="50" t="s">
        <v>40</v>
      </c>
      <c r="L73" s="51" t="s">
        <v>41</v>
      </c>
    </row>
    <row r="74" spans="1:12" ht="16.5" thickBot="1">
      <c r="A74" s="127">
        <v>1</v>
      </c>
      <c r="B74" s="128"/>
      <c r="C74" s="128"/>
      <c r="D74" s="128"/>
      <c r="E74" s="18">
        <v>2</v>
      </c>
      <c r="F74" s="18">
        <v>3</v>
      </c>
      <c r="G74" s="52"/>
      <c r="H74" s="52">
        <v>5</v>
      </c>
      <c r="I74" s="52">
        <v>6</v>
      </c>
      <c r="J74" s="52">
        <v>7</v>
      </c>
      <c r="K74" s="52">
        <v>8</v>
      </c>
      <c r="L74" s="53">
        <v>9</v>
      </c>
    </row>
    <row r="75" spans="1:12" ht="16.5" thickBot="1">
      <c r="A75" s="155" t="s">
        <v>70</v>
      </c>
      <c r="B75" s="156"/>
      <c r="C75" s="156"/>
      <c r="D75" s="157"/>
      <c r="E75" s="20">
        <v>300</v>
      </c>
      <c r="F75" s="21">
        <v>30</v>
      </c>
      <c r="G75" s="22">
        <f aca="true" t="shared" si="8" ref="G75:L75">G76+G79</f>
        <v>1363000</v>
      </c>
      <c r="H75" s="22">
        <f t="shared" si="8"/>
        <v>1273000</v>
      </c>
      <c r="I75" s="22">
        <f t="shared" si="8"/>
        <v>320500</v>
      </c>
      <c r="J75" s="22">
        <f t="shared" si="8"/>
        <v>320500</v>
      </c>
      <c r="K75" s="22">
        <f t="shared" si="8"/>
        <v>344500</v>
      </c>
      <c r="L75" s="23">
        <f t="shared" si="8"/>
        <v>287500</v>
      </c>
    </row>
    <row r="76" spans="1:12" ht="15.75">
      <c r="A76" s="166" t="s">
        <v>71</v>
      </c>
      <c r="B76" s="167"/>
      <c r="C76" s="167"/>
      <c r="D76" s="168"/>
      <c r="E76" s="54">
        <v>310</v>
      </c>
      <c r="F76" s="55">
        <v>31</v>
      </c>
      <c r="G76" s="56">
        <f aca="true" t="shared" si="9" ref="G76:L76">G77+G78</f>
        <v>258000</v>
      </c>
      <c r="H76" s="56">
        <f t="shared" si="9"/>
        <v>150000</v>
      </c>
      <c r="I76" s="56">
        <f t="shared" si="9"/>
        <v>40000</v>
      </c>
      <c r="J76" s="56">
        <f t="shared" si="9"/>
        <v>40000</v>
      </c>
      <c r="K76" s="56">
        <f t="shared" si="9"/>
        <v>50000</v>
      </c>
      <c r="L76" s="57">
        <f t="shared" si="9"/>
        <v>20000</v>
      </c>
    </row>
    <row r="77" spans="1:12" ht="15.75">
      <c r="A77" s="135" t="s">
        <v>45</v>
      </c>
      <c r="B77" s="137"/>
      <c r="C77" s="138"/>
      <c r="D77" s="139"/>
      <c r="E77" s="15"/>
      <c r="F77" s="33">
        <v>32</v>
      </c>
      <c r="G77" s="34"/>
      <c r="H77" s="34"/>
      <c r="I77" s="34"/>
      <c r="J77" s="34"/>
      <c r="K77" s="34"/>
      <c r="L77" s="35"/>
    </row>
    <row r="78" spans="1:12" ht="15.75">
      <c r="A78" s="136"/>
      <c r="B78" s="137" t="s">
        <v>72</v>
      </c>
      <c r="C78" s="138"/>
      <c r="D78" s="139"/>
      <c r="E78" s="17"/>
      <c r="F78" s="33">
        <v>33</v>
      </c>
      <c r="G78" s="36">
        <v>258000</v>
      </c>
      <c r="H78" s="34">
        <f>I78+J78+K78+L78</f>
        <v>150000</v>
      </c>
      <c r="I78" s="34">
        <v>40000</v>
      </c>
      <c r="J78" s="34">
        <v>40000</v>
      </c>
      <c r="K78" s="34">
        <v>50000</v>
      </c>
      <c r="L78" s="35">
        <v>20000</v>
      </c>
    </row>
    <row r="79" spans="1:12" ht="15.75">
      <c r="A79" s="133" t="s">
        <v>73</v>
      </c>
      <c r="B79" s="134"/>
      <c r="C79" s="134"/>
      <c r="D79" s="134"/>
      <c r="E79" s="29">
        <v>340</v>
      </c>
      <c r="F79" s="30">
        <v>34</v>
      </c>
      <c r="G79" s="31">
        <f aca="true" t="shared" si="10" ref="G79:L79">G80+G81+G82+G83+G84+G85+G86</f>
        <v>1105000</v>
      </c>
      <c r="H79" s="31">
        <f t="shared" si="10"/>
        <v>1123000</v>
      </c>
      <c r="I79" s="31">
        <f t="shared" si="10"/>
        <v>280500</v>
      </c>
      <c r="J79" s="31">
        <f t="shared" si="10"/>
        <v>280500</v>
      </c>
      <c r="K79" s="31">
        <f t="shared" si="10"/>
        <v>294500</v>
      </c>
      <c r="L79" s="32">
        <f t="shared" si="10"/>
        <v>267500</v>
      </c>
    </row>
    <row r="80" spans="1:12" ht="15.75">
      <c r="A80" s="135" t="s">
        <v>45</v>
      </c>
      <c r="B80" s="137" t="s">
        <v>74</v>
      </c>
      <c r="C80" s="147"/>
      <c r="D80" s="148"/>
      <c r="E80" s="15"/>
      <c r="F80" s="33">
        <v>35</v>
      </c>
      <c r="G80" s="34"/>
      <c r="H80" s="34">
        <f aca="true" t="shared" si="11" ref="H80:H86">I80+J80+K80+L80</f>
        <v>0</v>
      </c>
      <c r="I80" s="34"/>
      <c r="J80" s="34"/>
      <c r="K80" s="34"/>
      <c r="L80" s="35"/>
    </row>
    <row r="81" spans="1:12" ht="15.75">
      <c r="A81" s="145"/>
      <c r="B81" s="137" t="s">
        <v>75</v>
      </c>
      <c r="C81" s="138"/>
      <c r="D81" s="139"/>
      <c r="E81" s="15"/>
      <c r="F81" s="33">
        <v>36</v>
      </c>
      <c r="G81" s="36"/>
      <c r="H81" s="34">
        <f t="shared" si="11"/>
        <v>0</v>
      </c>
      <c r="I81" s="34"/>
      <c r="J81" s="34"/>
      <c r="K81" s="34"/>
      <c r="L81" s="35"/>
    </row>
    <row r="82" spans="1:12" ht="15.75">
      <c r="A82" s="145"/>
      <c r="B82" s="169" t="s">
        <v>76</v>
      </c>
      <c r="C82" s="170"/>
      <c r="D82" s="171"/>
      <c r="E82" s="15" t="s">
        <v>4</v>
      </c>
      <c r="F82" s="58">
        <v>37</v>
      </c>
      <c r="G82" s="34">
        <v>150000</v>
      </c>
      <c r="H82" s="34">
        <f t="shared" si="11"/>
        <v>100000</v>
      </c>
      <c r="I82" s="34">
        <v>25000</v>
      </c>
      <c r="J82" s="34">
        <v>25000</v>
      </c>
      <c r="K82" s="34">
        <v>25000</v>
      </c>
      <c r="L82" s="35">
        <v>25000</v>
      </c>
    </row>
    <row r="83" spans="1:12" ht="15.75">
      <c r="A83" s="145"/>
      <c r="B83" s="137" t="s">
        <v>77</v>
      </c>
      <c r="C83" s="138"/>
      <c r="D83" s="139"/>
      <c r="E83" s="15"/>
      <c r="F83" s="33">
        <v>38</v>
      </c>
      <c r="G83" s="34"/>
      <c r="H83" s="34">
        <f t="shared" si="11"/>
        <v>0</v>
      </c>
      <c r="I83" s="34"/>
      <c r="J83" s="34"/>
      <c r="K83" s="34"/>
      <c r="L83" s="35"/>
    </row>
    <row r="84" spans="1:12" ht="15.75">
      <c r="A84" s="145"/>
      <c r="B84" s="137" t="s">
        <v>78</v>
      </c>
      <c r="C84" s="138"/>
      <c r="D84" s="139"/>
      <c r="E84" s="15" t="s">
        <v>3</v>
      </c>
      <c r="F84" s="33">
        <v>39</v>
      </c>
      <c r="G84" s="36">
        <v>600000</v>
      </c>
      <c r="H84" s="34">
        <f t="shared" si="11"/>
        <v>723000</v>
      </c>
      <c r="I84" s="34">
        <v>180500</v>
      </c>
      <c r="J84" s="34">
        <v>180500</v>
      </c>
      <c r="K84" s="34">
        <v>180500</v>
      </c>
      <c r="L84" s="35">
        <v>181500</v>
      </c>
    </row>
    <row r="85" spans="1:12" ht="15.75">
      <c r="A85" s="145"/>
      <c r="B85" s="137" t="s">
        <v>79</v>
      </c>
      <c r="C85" s="138"/>
      <c r="D85" s="139"/>
      <c r="E85" s="15" t="s">
        <v>4</v>
      </c>
      <c r="F85" s="33">
        <v>40</v>
      </c>
      <c r="G85" s="36">
        <v>355000</v>
      </c>
      <c r="H85" s="34">
        <f t="shared" si="11"/>
        <v>300000</v>
      </c>
      <c r="I85" s="34">
        <v>75000</v>
      </c>
      <c r="J85" s="34">
        <v>75000</v>
      </c>
      <c r="K85" s="34">
        <v>89000</v>
      </c>
      <c r="L85" s="35">
        <v>61000</v>
      </c>
    </row>
    <row r="86" spans="1:12" ht="16.5" thickBot="1">
      <c r="A86" s="146"/>
      <c r="B86" s="172" t="s">
        <v>80</v>
      </c>
      <c r="C86" s="173"/>
      <c r="D86" s="174"/>
      <c r="E86" s="59"/>
      <c r="F86" s="18">
        <v>41</v>
      </c>
      <c r="G86" s="60"/>
      <c r="H86" s="60">
        <f t="shared" si="11"/>
        <v>0</v>
      </c>
      <c r="I86" s="60"/>
      <c r="J86" s="60"/>
      <c r="K86" s="60"/>
      <c r="L86" s="61"/>
    </row>
    <row r="87" spans="1:12" ht="15.75">
      <c r="A87" s="176"/>
      <c r="B87" s="177"/>
      <c r="C87" s="177"/>
      <c r="D87" s="177"/>
      <c r="E87" s="62"/>
      <c r="F87" s="25"/>
      <c r="G87" s="27"/>
      <c r="H87" s="27"/>
      <c r="I87" s="27"/>
      <c r="J87" s="27"/>
      <c r="K87" s="27"/>
      <c r="L87" s="28"/>
    </row>
    <row r="88" spans="1:12" ht="15.75">
      <c r="A88" s="178"/>
      <c r="B88" s="179"/>
      <c r="C88" s="179"/>
      <c r="D88" s="179"/>
      <c r="E88" s="17"/>
      <c r="F88" s="33"/>
      <c r="G88" s="34"/>
      <c r="H88" s="34"/>
      <c r="I88" s="34"/>
      <c r="J88" s="34"/>
      <c r="K88" s="34"/>
      <c r="L88" s="35"/>
    </row>
    <row r="89" spans="1:12" ht="15.75">
      <c r="A89" s="178"/>
      <c r="B89" s="179"/>
      <c r="C89" s="179"/>
      <c r="D89" s="179"/>
      <c r="E89" s="17"/>
      <c r="F89" s="33"/>
      <c r="G89" s="34"/>
      <c r="H89" s="34"/>
      <c r="I89" s="34"/>
      <c r="J89" s="34"/>
      <c r="K89" s="34"/>
      <c r="L89" s="35"/>
    </row>
    <row r="90" spans="1:12" ht="15.75">
      <c r="A90" s="178"/>
      <c r="B90" s="179"/>
      <c r="C90" s="179"/>
      <c r="D90" s="179"/>
      <c r="E90" s="17"/>
      <c r="F90" s="33"/>
      <c r="G90" s="34"/>
      <c r="H90" s="34"/>
      <c r="I90" s="34"/>
      <c r="J90" s="34"/>
      <c r="K90" s="34"/>
      <c r="L90" s="35"/>
    </row>
    <row r="91" spans="1:12" ht="15.75">
      <c r="A91" s="178"/>
      <c r="B91" s="179"/>
      <c r="C91" s="179"/>
      <c r="D91" s="179"/>
      <c r="E91" s="17"/>
      <c r="F91" s="33"/>
      <c r="G91" s="34"/>
      <c r="H91" s="34"/>
      <c r="I91" s="34"/>
      <c r="J91" s="34"/>
      <c r="K91" s="34"/>
      <c r="L91" s="35"/>
    </row>
    <row r="92" spans="1:12" ht="15.75">
      <c r="A92" s="178"/>
      <c r="B92" s="179"/>
      <c r="C92" s="179"/>
      <c r="D92" s="179"/>
      <c r="E92" s="17"/>
      <c r="F92" s="33"/>
      <c r="G92" s="34"/>
      <c r="H92" s="34"/>
      <c r="I92" s="34"/>
      <c r="J92" s="34"/>
      <c r="K92" s="34"/>
      <c r="L92" s="35"/>
    </row>
    <row r="93" spans="1:12" ht="15.75">
      <c r="A93" s="178"/>
      <c r="B93" s="179"/>
      <c r="C93" s="179"/>
      <c r="D93" s="179"/>
      <c r="E93" s="17"/>
      <c r="F93" s="33"/>
      <c r="G93" s="34"/>
      <c r="H93" s="34"/>
      <c r="I93" s="34"/>
      <c r="J93" s="34"/>
      <c r="K93" s="34"/>
      <c r="L93" s="35"/>
    </row>
    <row r="94" spans="1:12" ht="15.75">
      <c r="A94" s="178"/>
      <c r="B94" s="179"/>
      <c r="C94" s="179"/>
      <c r="D94" s="179"/>
      <c r="E94" s="17"/>
      <c r="F94" s="33"/>
      <c r="G94" s="34"/>
      <c r="H94" s="34"/>
      <c r="I94" s="34"/>
      <c r="J94" s="34"/>
      <c r="K94" s="34"/>
      <c r="L94" s="35"/>
    </row>
    <row r="95" spans="1:12" ht="15.75">
      <c r="A95" s="178"/>
      <c r="B95" s="179"/>
      <c r="C95" s="179"/>
      <c r="D95" s="179"/>
      <c r="E95" s="17"/>
      <c r="F95" s="33"/>
      <c r="G95" s="34"/>
      <c r="H95" s="34"/>
      <c r="I95" s="34"/>
      <c r="J95" s="34"/>
      <c r="K95" s="34"/>
      <c r="L95" s="35"/>
    </row>
    <row r="96" spans="1:12" ht="16.5" thickBot="1">
      <c r="A96" s="184"/>
      <c r="B96" s="185"/>
      <c r="C96" s="185"/>
      <c r="D96" s="185"/>
      <c r="E96" s="59"/>
      <c r="F96" s="18"/>
      <c r="G96" s="60"/>
      <c r="H96" s="60"/>
      <c r="I96" s="60"/>
      <c r="J96" s="60"/>
      <c r="K96" s="60"/>
      <c r="L96" s="61"/>
    </row>
    <row r="97" spans="1:12" ht="16.5" thickBot="1">
      <c r="A97" s="186" t="s">
        <v>81</v>
      </c>
      <c r="B97" s="187"/>
      <c r="C97" s="187"/>
      <c r="D97" s="187"/>
      <c r="E97" s="63"/>
      <c r="F97" s="64"/>
      <c r="G97" s="65">
        <f aca="true" t="shared" si="12" ref="G97:L97">G43+G49+G68+G70+G75</f>
        <v>12780200</v>
      </c>
      <c r="H97" s="22">
        <f t="shared" si="12"/>
        <v>9571000</v>
      </c>
      <c r="I97" s="22">
        <f t="shared" si="12"/>
        <v>2438750</v>
      </c>
      <c r="J97" s="22">
        <f t="shared" si="12"/>
        <v>3438750</v>
      </c>
      <c r="K97" s="22">
        <f t="shared" si="12"/>
        <v>2875750</v>
      </c>
      <c r="L97" s="23">
        <f t="shared" si="12"/>
        <v>817750</v>
      </c>
    </row>
    <row r="98" spans="1:12" ht="15.75">
      <c r="A98" s="175"/>
      <c r="B98" s="175"/>
      <c r="C98" s="175"/>
      <c r="D98" s="175"/>
      <c r="E98" s="66"/>
      <c r="F98" s="67"/>
      <c r="G98" s="66"/>
      <c r="H98" s="66"/>
      <c r="I98" s="66"/>
      <c r="J98" s="66"/>
      <c r="K98" s="66"/>
      <c r="L98" s="66"/>
    </row>
    <row r="99" spans="1:12" ht="15.75">
      <c r="A99" s="180" t="s">
        <v>82</v>
      </c>
      <c r="B99" s="180"/>
      <c r="C99" s="180"/>
      <c r="D99" s="180"/>
      <c r="E99" s="181"/>
      <c r="F99" s="67"/>
      <c r="G99" s="66"/>
      <c r="H99" s="68" t="s">
        <v>83</v>
      </c>
      <c r="I99" s="66"/>
      <c r="J99" s="66"/>
      <c r="K99" s="66"/>
      <c r="L99" s="66"/>
    </row>
    <row r="100" spans="1:12" ht="15.75">
      <c r="A100" s="175" t="s">
        <v>84</v>
      </c>
      <c r="B100" s="175"/>
      <c r="C100" s="175"/>
      <c r="D100" s="175"/>
      <c r="E100" s="182"/>
      <c r="F100" s="112"/>
      <c r="G100" s="112"/>
      <c r="H100" s="69"/>
      <c r="I100" s="66"/>
      <c r="J100" s="68"/>
      <c r="K100" s="66"/>
      <c r="L100" s="66"/>
    </row>
    <row r="101" spans="1:12" ht="15.75">
      <c r="A101" s="175"/>
      <c r="B101" s="175"/>
      <c r="C101" s="175"/>
      <c r="D101" s="175"/>
      <c r="E101" s="66"/>
      <c r="F101" s="67"/>
      <c r="G101" s="66"/>
      <c r="H101" s="66"/>
      <c r="I101" s="66"/>
      <c r="J101" s="66"/>
      <c r="K101" s="66"/>
      <c r="L101" s="66"/>
    </row>
    <row r="102" spans="1:12" ht="15.75">
      <c r="A102" s="183" t="s">
        <v>85</v>
      </c>
      <c r="B102" s="183"/>
      <c r="C102" s="183"/>
      <c r="D102" s="183"/>
      <c r="E102" s="66"/>
      <c r="F102" s="67"/>
      <c r="G102" s="66"/>
      <c r="H102" s="66"/>
      <c r="I102" s="66"/>
      <c r="J102" s="66"/>
      <c r="K102" s="66"/>
      <c r="L102" s="66"/>
    </row>
    <row r="103" spans="1:4" ht="15.75">
      <c r="A103" s="70" t="s">
        <v>86</v>
      </c>
      <c r="B103" s="70"/>
      <c r="C103" s="70"/>
      <c r="D103" s="70"/>
    </row>
  </sheetData>
  <sheetProtection/>
  <mergeCells count="84">
    <mergeCell ref="A102:D102"/>
    <mergeCell ref="A93:D93"/>
    <mergeCell ref="A94:D94"/>
    <mergeCell ref="A95:D95"/>
    <mergeCell ref="A96:D96"/>
    <mergeCell ref="A97:D97"/>
    <mergeCell ref="A99:E99"/>
    <mergeCell ref="A100:D100"/>
    <mergeCell ref="E100:G100"/>
    <mergeCell ref="A101:D101"/>
    <mergeCell ref="A98:D98"/>
    <mergeCell ref="A87:D87"/>
    <mergeCell ref="A88:D88"/>
    <mergeCell ref="A89:D89"/>
    <mergeCell ref="A90:D90"/>
    <mergeCell ref="A91:D91"/>
    <mergeCell ref="A92:D92"/>
    <mergeCell ref="A79:D79"/>
    <mergeCell ref="A80:A86"/>
    <mergeCell ref="B80:D80"/>
    <mergeCell ref="B81:D81"/>
    <mergeCell ref="B82:D82"/>
    <mergeCell ref="B83:D83"/>
    <mergeCell ref="B84:D84"/>
    <mergeCell ref="B85:D85"/>
    <mergeCell ref="B86:D86"/>
    <mergeCell ref="A74:D74"/>
    <mergeCell ref="A75:D75"/>
    <mergeCell ref="A76:D76"/>
    <mergeCell ref="A77:A78"/>
    <mergeCell ref="B77:D77"/>
    <mergeCell ref="B78:D78"/>
    <mergeCell ref="G71:G73"/>
    <mergeCell ref="H71:L71"/>
    <mergeCell ref="A72:D73"/>
    <mergeCell ref="E72:F72"/>
    <mergeCell ref="H72:H73"/>
    <mergeCell ref="I72:L72"/>
    <mergeCell ref="A68:D68"/>
    <mergeCell ref="A69:D69"/>
    <mergeCell ref="A70:D70"/>
    <mergeCell ref="A71:F71"/>
    <mergeCell ref="A63:D63"/>
    <mergeCell ref="A64:A67"/>
    <mergeCell ref="B64:D64"/>
    <mergeCell ref="B65:D65"/>
    <mergeCell ref="B66:D66"/>
    <mergeCell ref="B67:D67"/>
    <mergeCell ref="A59:D59"/>
    <mergeCell ref="A60:D60"/>
    <mergeCell ref="A61:A62"/>
    <mergeCell ref="B61:D61"/>
    <mergeCell ref="B62:D62"/>
    <mergeCell ref="A54:D54"/>
    <mergeCell ref="A55:A58"/>
    <mergeCell ref="B55:D55"/>
    <mergeCell ref="B56:D56"/>
    <mergeCell ref="B57:D57"/>
    <mergeCell ref="B58:D58"/>
    <mergeCell ref="A49:D49"/>
    <mergeCell ref="A50:D50"/>
    <mergeCell ref="A51:D51"/>
    <mergeCell ref="A52:A53"/>
    <mergeCell ref="B52:D52"/>
    <mergeCell ref="B53:D53"/>
    <mergeCell ref="A46:A47"/>
    <mergeCell ref="B46:D46"/>
    <mergeCell ref="B47:D47"/>
    <mergeCell ref="A48:D48"/>
    <mergeCell ref="A42:D42"/>
    <mergeCell ref="A43:D43"/>
    <mergeCell ref="A44:D44"/>
    <mergeCell ref="A45:D45"/>
    <mergeCell ref="A39:F39"/>
    <mergeCell ref="G39:G41"/>
    <mergeCell ref="H39:L39"/>
    <mergeCell ref="A40:D41"/>
    <mergeCell ref="E40:F40"/>
    <mergeCell ref="H40:H41"/>
    <mergeCell ref="I40:L40"/>
    <mergeCell ref="H4:K4"/>
    <mergeCell ref="H10:K10"/>
    <mergeCell ref="A14:L14"/>
    <mergeCell ref="E15:H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Administrator</cp:lastModifiedBy>
  <cp:lastPrinted>2012-02-09T08:11:23Z</cp:lastPrinted>
  <dcterms:created xsi:type="dcterms:W3CDTF">2010-10-21T10:36:08Z</dcterms:created>
  <dcterms:modified xsi:type="dcterms:W3CDTF">2012-03-20T11:13:00Z</dcterms:modified>
  <cp:category/>
  <cp:version/>
  <cp:contentType/>
  <cp:contentStatus/>
</cp:coreProperties>
</file>